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IZVJEŠĆA\2023\12-2023\tablice rebalans izvršenje\"/>
    </mc:Choice>
  </mc:AlternateContent>
  <bookViews>
    <workbookView xWindow="0" yWindow="0" windowWidth="28800" windowHeight="12300" firstSheet="2" activeTab="6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K67" i="3"/>
  <c r="K10" i="1" l="1"/>
  <c r="H29" i="3" l="1"/>
  <c r="J9" i="7" l="1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8" i="7"/>
  <c r="H7" i="11"/>
  <c r="H8" i="11"/>
  <c r="H6" i="11"/>
  <c r="G7" i="11"/>
  <c r="G8" i="11"/>
  <c r="G6" i="11"/>
  <c r="H7" i="8"/>
  <c r="H8" i="8"/>
  <c r="H9" i="8"/>
  <c r="H10" i="8"/>
  <c r="H11" i="8"/>
  <c r="H12" i="8"/>
  <c r="H13" i="8"/>
  <c r="H16" i="8"/>
  <c r="H17" i="8"/>
  <c r="H18" i="8"/>
  <c r="H19" i="8"/>
  <c r="H21" i="8"/>
  <c r="H22" i="8"/>
  <c r="H23" i="8"/>
  <c r="H24" i="8"/>
  <c r="H25" i="8"/>
  <c r="H6" i="8"/>
  <c r="G7" i="8"/>
  <c r="G8" i="8"/>
  <c r="G9" i="8"/>
  <c r="G10" i="8"/>
  <c r="G11" i="8"/>
  <c r="G13" i="8"/>
  <c r="G16" i="8"/>
  <c r="G17" i="8"/>
  <c r="G18" i="8"/>
  <c r="G19" i="8"/>
  <c r="G21" i="8"/>
  <c r="G22" i="8"/>
  <c r="G23" i="8"/>
  <c r="G24" i="8"/>
  <c r="G6" i="8"/>
  <c r="M11" i="1"/>
  <c r="M12" i="1"/>
  <c r="M13" i="1"/>
  <c r="M14" i="1"/>
  <c r="M15" i="1"/>
  <c r="M16" i="1"/>
  <c r="M10" i="1"/>
  <c r="L11" i="1"/>
  <c r="L12" i="1"/>
  <c r="L13" i="1"/>
  <c r="L14" i="1"/>
  <c r="L15" i="1"/>
  <c r="L16" i="1"/>
  <c r="L10" i="1"/>
  <c r="K11" i="1"/>
  <c r="K12" i="1"/>
  <c r="K13" i="1"/>
  <c r="K14" i="1"/>
  <c r="K15" i="1"/>
  <c r="K16" i="1"/>
  <c r="M62" i="3"/>
  <c r="M11" i="3"/>
  <c r="M12" i="3"/>
  <c r="M13" i="3"/>
  <c r="M14" i="3"/>
  <c r="M15" i="3"/>
  <c r="M16" i="3"/>
  <c r="M17" i="3"/>
  <c r="M18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3" i="3"/>
  <c r="M64" i="3"/>
  <c r="M65" i="3"/>
  <c r="M66" i="3"/>
  <c r="M68" i="3"/>
  <c r="M69" i="3"/>
  <c r="M70" i="3"/>
  <c r="M71" i="3"/>
  <c r="M10" i="3"/>
  <c r="K61" i="3"/>
  <c r="L61" i="3"/>
  <c r="H50" i="3"/>
  <c r="K52" i="3"/>
  <c r="K49" i="3"/>
  <c r="L49" i="3"/>
  <c r="L16" i="3"/>
  <c r="L10" i="3"/>
  <c r="L11" i="3"/>
  <c r="L12" i="3"/>
  <c r="L13" i="3"/>
  <c r="L14" i="3"/>
  <c r="L15" i="3"/>
  <c r="K10" i="3"/>
  <c r="K11" i="3"/>
  <c r="K12" i="3"/>
  <c r="K13" i="3"/>
  <c r="K14" i="3"/>
  <c r="K15" i="3"/>
  <c r="K16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50" i="3"/>
  <c r="L51" i="3"/>
  <c r="L52" i="3"/>
  <c r="L53" i="3"/>
  <c r="L54" i="3"/>
  <c r="L55" i="3"/>
  <c r="L56" i="3"/>
  <c r="L57" i="3"/>
  <c r="L58" i="3"/>
  <c r="L59" i="3"/>
  <c r="L60" i="3"/>
  <c r="L62" i="3"/>
  <c r="L63" i="3"/>
  <c r="L64" i="3"/>
  <c r="L65" i="3"/>
  <c r="L66" i="3"/>
  <c r="L68" i="3"/>
  <c r="L69" i="3"/>
  <c r="L70" i="3"/>
  <c r="L71" i="3"/>
  <c r="L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50" i="3"/>
  <c r="K51" i="3"/>
  <c r="K53" i="3"/>
  <c r="K54" i="3"/>
  <c r="K55" i="3"/>
  <c r="K56" i="3"/>
  <c r="K57" i="3"/>
  <c r="K58" i="3"/>
  <c r="K59" i="3"/>
  <c r="K60" i="3"/>
  <c r="K62" i="3"/>
  <c r="K63" i="3"/>
  <c r="K64" i="3"/>
  <c r="K65" i="3"/>
  <c r="K66" i="3"/>
  <c r="K68" i="3"/>
  <c r="K69" i="3"/>
  <c r="K70" i="3"/>
  <c r="K71" i="3"/>
  <c r="K21" i="3"/>
  <c r="H39" i="3"/>
</calcChain>
</file>

<file path=xl/sharedStrings.xml><?xml version="1.0" encoding="utf-8"?>
<sst xmlns="http://schemas.openxmlformats.org/spreadsheetml/2006/main" count="302" uniqueCount="169">
  <si>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</si>
  <si>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</si>
  <si>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</si>
  <si>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</si>
  <si>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</si>
  <si>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</si>
  <si>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</si>
  <si>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</si>
  <si>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</si>
  <si>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</si>
  <si>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</si>
  <si>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</si>
  <si>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</si>
  <si>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</si>
  <si>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</si>
  <si>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</si>
  <si>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</si>
  <si>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</si>
  <si>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</si>
  <si>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</si>
  <si>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</si>
  <si>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</si>
  <si>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….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</si>
  <si>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</si>
  <si>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</si>
  <si>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</si>
  <si>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</si>
  <si>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</si>
  <si>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</si>
  <si>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</si>
  <si>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</si>
  <si>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</si>
  <si>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</si>
  <si>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</si>
  <si>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</si>
  <si>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</si>
  <si>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</si>
  <si>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</si>
  <si>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</si>
  <si>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</si>
  <si>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</si>
  <si>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</si>
  <si>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</si>
  <si>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</si>
  <si>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</si>
  <si>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</si>
  <si>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</si>
  <si>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Napomena:  Iznosi u stupcu "OSTVARENJE/IZVRŠENJE 1.-6. 2022." preračunavaju se iz kuna u eure prema fiksnom tečaju konverzije (1 EUR=7,53450 kuna) i po pravilima za preračunavanje i zaokruživanje.</t>
  </si>
  <si>
    <t>TEKUĆI PLAN 2023.*</t>
  </si>
  <si>
    <t>INDEKS**</t>
  </si>
  <si>
    <t>TEKUĆI PLAN 2023.**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</si>
  <si>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</si>
  <si>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</si>
  <si>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</si>
  <si>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</si>
  <si>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</si>
  <si>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</si>
  <si>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</si>
  <si>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</si>
  <si>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</si>
  <si>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</si>
  <si>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</si>
  <si>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</si>
  <si>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</si>
  <si>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</si>
  <si>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</si>
  <si>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</si>
  <si>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</si>
  <si>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</si>
  <si>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</si>
  <si>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</si>
  <si>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</si>
  <si>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</si>
  <si>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Tekuće pomoći proračunskim korisnicima iz proračuna koji im nije nadležan</t>
  </si>
  <si>
    <t>prihodi od imovine</t>
  </si>
  <si>
    <t>Ostali prihodi za posebne namjene</t>
  </si>
  <si>
    <t>Prihodi iz nadležnog proračuna i od HZZO-a temeljem ugovornih obveza + opći prihodi i primici</t>
  </si>
  <si>
    <t>plaće za prekovremeni rad</t>
  </si>
  <si>
    <t>ostali rashodi za zaposlene</t>
  </si>
  <si>
    <t>doprinosi za zdrastveno</t>
  </si>
  <si>
    <t>naknada za prijevoz, rad na terenu i odvojeni zivot</t>
  </si>
  <si>
    <t>stručno usavršavanje zaposlenika</t>
  </si>
  <si>
    <t>rashodi za materijal i energijui</t>
  </si>
  <si>
    <t>zakupnine i najamnine</t>
  </si>
  <si>
    <t>materijal za tekuće investicijsko održavanje</t>
  </si>
  <si>
    <t>uredski materijal i ostali materijalni rashodi</t>
  </si>
  <si>
    <t>sluzbena radna odjeca i obuca</t>
  </si>
  <si>
    <t>sitni inventar</t>
  </si>
  <si>
    <t>usluge telefona, pošte, prijevoza</t>
  </si>
  <si>
    <t>usluge tekućeg investicijskog održavanja</t>
  </si>
  <si>
    <t>usluge promidžbe i informiranja</t>
  </si>
  <si>
    <t>komunalne usluge</t>
  </si>
  <si>
    <t>zdrastvene i veterinarske usluge</t>
  </si>
  <si>
    <t>intelektualne i osobne usluge</t>
  </si>
  <si>
    <t>računalne usluge</t>
  </si>
  <si>
    <t>ostale usluge</t>
  </si>
  <si>
    <t>naknade za rad predstavnickim tijela i izvrsnih</t>
  </si>
  <si>
    <t>naknade troškova osobama izvan radnog odnosa</t>
  </si>
  <si>
    <t>premije osiguranja</t>
  </si>
  <si>
    <t>reprezentacija</t>
  </si>
  <si>
    <t>članarine</t>
  </si>
  <si>
    <t>ostali nespomenuti rashodi poslovanja</t>
  </si>
  <si>
    <t>pristojbe i naknade</t>
  </si>
  <si>
    <t>bankarske usluge i usluge platnog prometa</t>
  </si>
  <si>
    <t>zatezne kamate</t>
  </si>
  <si>
    <t>Rashodi za nabavu proizvedene dugotrajne imovine</t>
  </si>
  <si>
    <t>uredska oprema i namjestaj</t>
  </si>
  <si>
    <t>oprema za održavanje i zaštitu</t>
  </si>
  <si>
    <t>uređaji strojevi i oprema ostale namjene</t>
  </si>
  <si>
    <t>knjige</t>
  </si>
  <si>
    <t>1.2. decentralizirana sredstva</t>
  </si>
  <si>
    <t>12 decentralizirana sredstva</t>
  </si>
  <si>
    <t xml:space="preserve">2. pomoći iz drugih proračuna </t>
  </si>
  <si>
    <t>52 pomoc drugih proracuna</t>
  </si>
  <si>
    <t>ostali prihodi za poseb namjene</t>
  </si>
  <si>
    <t>vlastiti prihodi 31</t>
  </si>
  <si>
    <t>09 Obrazovanje</t>
  </si>
  <si>
    <t>092 Srednjoškolsko obrazovanje</t>
  </si>
  <si>
    <t>3. prihod od imovine  31</t>
  </si>
  <si>
    <t>4. ostali prihodi za posebne namjene 43</t>
  </si>
  <si>
    <t>5. pomoćoPrihodi iz proračuna koji nije nadležan</t>
  </si>
  <si>
    <t>PROGRAM A024109</t>
  </si>
  <si>
    <t>Aktivnost A024109A410901</t>
  </si>
  <si>
    <t>Redovna djelatnost proračunskih korisnika</t>
  </si>
  <si>
    <t>Izvor financiranja 1.1.</t>
  </si>
  <si>
    <t>Opći prihodi i primici</t>
  </si>
  <si>
    <t>Izvor financiranja 1.2.</t>
  </si>
  <si>
    <t>Opći prihodi i primici- Decentralizirana sredstva</t>
  </si>
  <si>
    <t>Financijski rashod</t>
  </si>
  <si>
    <t>Izvor financiranja 3.1.</t>
  </si>
  <si>
    <t>Vlastiti prihodi</t>
  </si>
  <si>
    <t>Izvor financiranja</t>
  </si>
  <si>
    <t xml:space="preserve"> 4.3.</t>
  </si>
  <si>
    <t>Ostali prhodi za posebne namjene</t>
  </si>
  <si>
    <t>Izvor 5.2.</t>
  </si>
  <si>
    <t>Pomoć iz drugih proračuna</t>
  </si>
  <si>
    <t>Rashod za zaposlene</t>
  </si>
  <si>
    <t>Pomoći dane u inozemstvo</t>
  </si>
  <si>
    <t>Aktivnost A024109A410902</t>
  </si>
  <si>
    <t>Izvannastavne i ostale aktivnosti</t>
  </si>
  <si>
    <t>Aktivnost A024109A410905</t>
  </si>
  <si>
    <t>Nabava udžbenika</t>
  </si>
  <si>
    <t>Održavanje i opremanje ustanova srednjeg školstva i učeničkih domova</t>
  </si>
  <si>
    <t xml:space="preserve">Izvor 1.1. </t>
  </si>
  <si>
    <t>rashodi za nabavu nefinancijske imovine</t>
  </si>
  <si>
    <t>rashodi za nabavu proizvedene dugotrajne imovine</t>
  </si>
  <si>
    <t>Izvor 1.2</t>
  </si>
  <si>
    <t>Izvor 4.3.</t>
  </si>
  <si>
    <t>Sufinanciranje projekata prijavljenih za natječaje europskih fondova ili partnerstva za EU fondove</t>
  </si>
  <si>
    <t>komunikacijska oprema</t>
  </si>
  <si>
    <t>7=5/3*100</t>
  </si>
  <si>
    <t>5=4/2*100</t>
  </si>
  <si>
    <t>naknade građania i kućanstvima u novcu</t>
  </si>
  <si>
    <t>i</t>
  </si>
  <si>
    <t>tekuce donacije u naravi</t>
  </si>
  <si>
    <t>Besplatne menstrualne potrepstine</t>
  </si>
  <si>
    <t>Izvor 1.1.</t>
  </si>
  <si>
    <t>rashodi poslovanja</t>
  </si>
  <si>
    <t>ostali rashodi</t>
  </si>
  <si>
    <t>pomoć drugih proračuna</t>
  </si>
  <si>
    <t>djelatnost ustanova srednjeg školstva i učeničkih domova</t>
  </si>
  <si>
    <t>Aktivnost A024109T410905</t>
  </si>
  <si>
    <t xml:space="preserve">OSTVARENJE/IZVRŠENJE 
1.-12.2022. </t>
  </si>
  <si>
    <t xml:space="preserve">IZVJEŠTAJ O IZVRŠENJU FINANCIJSKOG PLANA PRORAČUNSKOG KORISNIKA JEDINICE LOKALNE I PODRUČNE (REGIONALNE) SAMOUPRAVE ZA 2023. GODINU </t>
  </si>
  <si>
    <t xml:space="preserve">OSTVARENJE/IZVRŠENJE 
1.-12.2023. </t>
  </si>
  <si>
    <t>sportskai glazbena oprema</t>
  </si>
  <si>
    <t xml:space="preserve"> IZVRŠENJE 
1.-12.2023. </t>
  </si>
  <si>
    <t xml:space="preserve">IZVRŠENJE 
1.-12.2022. </t>
  </si>
  <si>
    <t xml:space="preserve">IZVRŠENJE 
1.-12.2023.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</si>
</sst>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188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16" fillId="2" borderId="3" xfId="0" quotePrefix="1" applyFont="1" applyFill="1" applyBorder="1" applyAlignment="1">
      <alignment horizontal="left" vertical="center"/>
    </xf>
    <xf numFmtId="0" fontId="1" fillId="0" borderId="3" xfId="0" applyFont="1" applyBorder="1"/>
    <xf numFmtId="0" fontId="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49" fontId="20" fillId="0" borderId="6" xfId="0" applyNumberFormat="1" applyFont="1" applyFill="1" applyBorder="1" applyAlignment="1" applyProtection="1">
      <alignment horizontal="left" vertical="center" wrapText="1"/>
    </xf>
    <xf numFmtId="2" fontId="6" fillId="3" borderId="3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3" borderId="3" xfId="0" applyNumberFormat="1" applyFont="1" applyFill="1" applyBorder="1" applyAlignment="1" applyProtection="1">
      <alignment horizontal="right" wrapText="1"/>
    </xf>
    <xf numFmtId="2" fontId="0" fillId="0" borderId="3" xfId="0" applyNumberFormat="1" applyBorder="1"/>
    <xf numFmtId="2" fontId="3" fillId="2" borderId="3" xfId="0" applyNumberFormat="1" applyFont="1" applyFill="1" applyBorder="1" applyAlignment="1">
      <alignment horizontal="right"/>
    </xf>
    <xf numFmtId="0" fontId="22" fillId="0" borderId="0" xfId="0" applyFont="1"/>
    <xf numFmtId="2" fontId="6" fillId="2" borderId="3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/>
    <xf numFmtId="3" fontId="22" fillId="0" borderId="0" xfId="0" applyNumberFormat="1" applyFont="1"/>
    <xf numFmtId="0" fontId="16" fillId="2" borderId="3" xfId="0" applyFont="1" applyFill="1" applyBorder="1" applyAlignment="1">
      <alignment horizontal="left" vertical="center" indent="1"/>
    </xf>
    <xf numFmtId="2" fontId="3" fillId="2" borderId="3" xfId="0" applyNumberFormat="1" applyFont="1" applyFill="1" applyBorder="1" applyAlignment="1" applyProtection="1">
      <alignment horizontal="right" wrapText="1"/>
    </xf>
    <xf numFmtId="0" fontId="16" fillId="2" borderId="3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0" fillId="0" borderId="2" xfId="0" applyBorder="1"/>
    <xf numFmtId="0" fontId="0" fillId="0" borderId="4" xfId="0" applyBorder="1"/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Border="1" applyAlignment="1">
      <alignment wrapText="1"/>
    </xf>
    <xf numFmtId="2" fontId="21" fillId="2" borderId="3" xfId="0" applyNumberFormat="1" applyFont="1" applyFill="1" applyBorder="1" applyAlignment="1">
      <alignment horizontal="right"/>
    </xf>
    <xf numFmtId="2" fontId="1" fillId="0" borderId="3" xfId="0" applyNumberFormat="1" applyFont="1" applyBorder="1"/>
    <xf numFmtId="2" fontId="22" fillId="0" borderId="3" xfId="0" applyNumberFormat="1" applyFont="1" applyBorder="1"/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6" fillId="3" borderId="3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2" fontId="3" fillId="0" borderId="0" xfId="0" applyNumberFormat="1" applyFont="1" applyFill="1" applyBorder="1" applyAlignment="1" applyProtection="1">
      <alignment vertical="center" wrapText="1"/>
    </xf>
    <xf numFmtId="2" fontId="14" fillId="3" borderId="3" xfId="0" applyNumberFormat="1" applyFont="1" applyFill="1" applyBorder="1" applyAlignment="1" applyProtection="1">
      <alignment horizontal="center" vertical="center" wrapText="1"/>
    </xf>
    <xf numFmtId="2" fontId="3" fillId="2" borderId="3" xfId="0" applyNumberFormat="1" applyFont="1" applyFill="1" applyBorder="1" applyAlignment="1">
      <alignment horizontal="right" vertical="center"/>
    </xf>
    <xf numFmtId="9" fontId="2" fillId="0" borderId="0" xfId="1" applyFont="1" applyFill="1" applyBorder="1" applyAlignment="1" applyProtection="1">
      <alignment horizontal="center" vertical="center" wrapText="1"/>
    </xf>
    <xf numFmtId="9" fontId="3" fillId="0" borderId="0" xfId="1" applyFont="1" applyFill="1" applyBorder="1" applyAlignment="1" applyProtection="1">
      <alignment vertical="center" wrapText="1"/>
    </xf>
    <xf numFmtId="9" fontId="6" fillId="3" borderId="3" xfId="1" applyFont="1" applyFill="1" applyBorder="1" applyAlignment="1" applyProtection="1">
      <alignment horizontal="center" vertical="center" wrapText="1"/>
    </xf>
    <xf numFmtId="9" fontId="0" fillId="0" borderId="3" xfId="1" applyFont="1" applyBorder="1"/>
    <xf numFmtId="9" fontId="0" fillId="0" borderId="0" xfId="1" applyFont="1"/>
    <xf numFmtId="9" fontId="12" fillId="0" borderId="0" xfId="1" applyFont="1" applyAlignment="1">
      <alignment wrapText="1"/>
    </xf>
    <xf numFmtId="9" fontId="13" fillId="0" borderId="5" xfId="1" applyFont="1" applyBorder="1" applyAlignment="1">
      <alignment horizontal="right" vertical="center"/>
    </xf>
    <xf numFmtId="9" fontId="6" fillId="2" borderId="3" xfId="1" applyFont="1" applyFill="1" applyBorder="1" applyAlignment="1" applyProtection="1">
      <alignment horizontal="center" vertical="center" wrapText="1"/>
    </xf>
    <xf numFmtId="9" fontId="14" fillId="2" borderId="3" xfId="1" applyFont="1" applyFill="1" applyBorder="1" applyAlignment="1" applyProtection="1">
      <alignment horizontal="center" vertical="center" wrapText="1"/>
    </xf>
    <xf numFmtId="9" fontId="6" fillId="3" borderId="3" xfId="1" applyFont="1" applyFill="1" applyBorder="1" applyAlignment="1">
      <alignment horizontal="right"/>
    </xf>
    <xf numFmtId="9" fontId="3" fillId="0" borderId="0" xfId="1" applyFont="1" applyFill="1" applyBorder="1" applyAlignment="1" applyProtection="1"/>
    <xf numFmtId="9" fontId="6" fillId="0" borderId="3" xfId="1" applyFont="1" applyBorder="1" applyAlignment="1">
      <alignment horizontal="right"/>
    </xf>
    <xf numFmtId="9" fontId="5" fillId="0" borderId="0" xfId="1" applyFont="1" applyBorder="1" applyAlignment="1">
      <alignment horizontal="right"/>
    </xf>
    <xf numFmtId="9" fontId="11" fillId="0" borderId="0" xfId="1" applyFont="1" applyFill="1" applyBorder="1" applyAlignment="1" applyProtection="1">
      <alignment horizontal="left" vertical="top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9" fontId="3" fillId="2" borderId="3" xfId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 applyProtection="1">
      <alignment horizontal="right" vertical="center" wrapText="1"/>
    </xf>
    <xf numFmtId="2" fontId="6" fillId="3" borderId="3" xfId="0" applyNumberFormat="1" applyFont="1" applyFill="1" applyBorder="1" applyAlignment="1" applyProtection="1">
      <alignment horizontal="right" vertical="center" wrapText="1"/>
    </xf>
    <xf numFmtId="2" fontId="14" fillId="3" borderId="3" xfId="0" applyNumberFormat="1" applyFont="1" applyFill="1" applyBorder="1" applyAlignment="1" applyProtection="1">
      <alignment horizontal="right" vertical="center" wrapText="1"/>
    </xf>
    <xf numFmtId="2" fontId="3" fillId="2" borderId="4" xfId="0" applyNumberFormat="1" applyFont="1" applyFill="1" applyBorder="1" applyAlignment="1">
      <alignment horizontal="right" vertical="center"/>
    </xf>
    <xf numFmtId="2" fontId="0" fillId="0" borderId="3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8" fillId="0" borderId="5" xfId="0" applyNumberFormat="1" applyFont="1" applyFill="1" applyBorder="1" applyAlignment="1" applyProtection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1" fillId="0" borderId="1" xfId="0" quotePrefix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2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1" fillId="2" borderId="2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0" fontId="23" fillId="2" borderId="2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2" borderId="1" xfId="0" applyNumberFormat="1" applyFont="1" applyFill="1" applyBorder="1" applyAlignment="1" applyProtection="1">
      <alignment horizontal="left" vertical="center"/>
    </xf>
    <xf numFmtId="0" fontId="0" fillId="0" borderId="2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2" fillId="0" borderId="3" xfId="0" applyFont="1" applyBorder="1" applyAlignment="1"/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22" fillId="0" borderId="3" xfId="0" applyFont="1" applyBorder="1" applyAlignment="1">
      <alignment horizontal="left"/>
    </xf>
    <xf numFmtId="2" fontId="0" fillId="0" borderId="7" xfId="0" applyNumberFormat="1" applyFill="1" applyBorder="1"/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"/>
  <sheetViews>
    <sheetView workbookViewId="0">
      <selection activeCell="J25" sqref="J25"/>
    </sheetView>
  </sheetViews>
  <sheetFormatPr defaultRowHeight="15" x14ac:dyDescent="0.25"/>
  <cols>
    <col min="6" max="10" width="25.28515625" customWidth="1"/>
    <col min="11" max="11" width="15.7109375" style="100" customWidth="1"/>
    <col min="12" max="12" width="15.7109375" customWidth="1"/>
  </cols>
  <sheetData>
    <row r="1" spans="2:13" ht="42" customHeight="1" x14ac:dyDescent="0.25">
      <c r="B1" s="118" t="s">
        <v>163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3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96"/>
    </row>
    <row r="3" spans="2:13" ht="15.75" customHeight="1" x14ac:dyDescent="0.25">
      <c r="B3" s="118" t="s">
        <v>11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3" ht="36" customHeight="1" x14ac:dyDescent="0.25">
      <c r="B4" s="138"/>
      <c r="C4" s="138"/>
      <c r="D4" s="138"/>
      <c r="E4" s="20"/>
      <c r="F4" s="20"/>
      <c r="G4" s="20"/>
      <c r="H4" s="20"/>
      <c r="I4" s="20"/>
      <c r="J4" s="3"/>
      <c r="K4" s="97"/>
    </row>
    <row r="5" spans="2:13" ht="18" customHeight="1" x14ac:dyDescent="0.25">
      <c r="B5" s="118" t="s">
        <v>59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2:13" ht="18" customHeight="1" x14ac:dyDescent="0.25">
      <c r="B6" s="43"/>
      <c r="C6" s="45"/>
      <c r="D6" s="45"/>
      <c r="E6" s="45"/>
      <c r="F6" s="45"/>
      <c r="G6" s="45"/>
      <c r="H6" s="45"/>
      <c r="I6" s="45"/>
      <c r="J6" s="45"/>
      <c r="K6" s="101"/>
    </row>
    <row r="7" spans="2:13" x14ac:dyDescent="0.25">
      <c r="B7" s="131" t="s">
        <v>60</v>
      </c>
      <c r="C7" s="131"/>
      <c r="D7" s="131"/>
      <c r="E7" s="131"/>
      <c r="F7" s="131"/>
      <c r="G7" s="4"/>
      <c r="H7" s="4"/>
      <c r="I7" s="4"/>
      <c r="J7" s="4"/>
      <c r="K7" s="102"/>
    </row>
    <row r="8" spans="2:13" ht="25.5" x14ac:dyDescent="0.25">
      <c r="B8" s="132" t="s">
        <v>6</v>
      </c>
      <c r="C8" s="133"/>
      <c r="D8" s="133"/>
      <c r="E8" s="133"/>
      <c r="F8" s="134"/>
      <c r="G8" s="29" t="s">
        <v>162</v>
      </c>
      <c r="H8" s="1" t="s">
        <v>51</v>
      </c>
      <c r="I8" s="1" t="s">
        <v>48</v>
      </c>
      <c r="J8" s="29" t="s">
        <v>164</v>
      </c>
      <c r="K8" s="103" t="s">
        <v>16</v>
      </c>
      <c r="L8" s="1" t="s">
        <v>49</v>
      </c>
      <c r="M8" s="1" t="s">
        <v>49</v>
      </c>
    </row>
    <row r="9" spans="2:13" s="32" customFormat="1" ht="11.25" x14ac:dyDescent="0.2">
      <c r="B9" s="125">
        <v>1</v>
      </c>
      <c r="C9" s="125"/>
      <c r="D9" s="125"/>
      <c r="E9" s="125"/>
      <c r="F9" s="126"/>
      <c r="G9" s="31">
        <v>2</v>
      </c>
      <c r="H9" s="30">
        <v>3</v>
      </c>
      <c r="I9" s="30">
        <v>4</v>
      </c>
      <c r="J9" s="30">
        <v>5</v>
      </c>
      <c r="K9" s="104" t="s">
        <v>18</v>
      </c>
      <c r="L9" s="30" t="s">
        <v>19</v>
      </c>
      <c r="M9" s="30" t="s">
        <v>150</v>
      </c>
    </row>
    <row r="10" spans="2:13" x14ac:dyDescent="0.25">
      <c r="B10" s="127" t="s">
        <v>0</v>
      </c>
      <c r="C10" s="128"/>
      <c r="D10" s="128"/>
      <c r="E10" s="128"/>
      <c r="F10" s="129"/>
      <c r="G10" s="52">
        <v>639952.97</v>
      </c>
      <c r="H10" s="52">
        <v>753252</v>
      </c>
      <c r="I10" s="52">
        <v>862452</v>
      </c>
      <c r="J10" s="52">
        <v>728457.47</v>
      </c>
      <c r="K10" s="105">
        <f>J10/G10</f>
        <v>1.1382984440247226</v>
      </c>
      <c r="L10" s="105">
        <f>J10/I10</f>
        <v>0.84463537680937606</v>
      </c>
      <c r="M10" s="105">
        <f>J10/H10</f>
        <v>0.96708335324698769</v>
      </c>
    </row>
    <row r="11" spans="2:13" x14ac:dyDescent="0.25">
      <c r="B11" s="130" t="s">
        <v>52</v>
      </c>
      <c r="C11" s="121"/>
      <c r="D11" s="121"/>
      <c r="E11" s="121"/>
      <c r="F11" s="123"/>
      <c r="G11" s="53">
        <v>639952.97</v>
      </c>
      <c r="H11" s="53">
        <v>753252</v>
      </c>
      <c r="I11" s="53">
        <v>862452</v>
      </c>
      <c r="J11" s="53">
        <v>728457.47</v>
      </c>
      <c r="K11" s="105">
        <f t="shared" ref="K11:K16" si="0">J11/G11</f>
        <v>1.1382984440247226</v>
      </c>
      <c r="L11" s="105">
        <f t="shared" ref="L11:L16" si="1">J11/I11</f>
        <v>0.84463537680937606</v>
      </c>
      <c r="M11" s="105">
        <f t="shared" ref="M11:M16" si="2">J11/H11</f>
        <v>0.96708335324698769</v>
      </c>
    </row>
    <row r="12" spans="2:13" x14ac:dyDescent="0.25">
      <c r="B12" s="135" t="s">
        <v>57</v>
      </c>
      <c r="C12" s="123"/>
      <c r="D12" s="123"/>
      <c r="E12" s="123"/>
      <c r="F12" s="123"/>
      <c r="G12" s="53">
        <v>0</v>
      </c>
      <c r="H12" s="53">
        <v>0</v>
      </c>
      <c r="I12" s="53">
        <v>0</v>
      </c>
      <c r="J12" s="24">
        <v>0</v>
      </c>
      <c r="K12" s="105" t="e">
        <f t="shared" si="0"/>
        <v>#DIV/0!</v>
      </c>
      <c r="L12" s="105" t="e">
        <f t="shared" si="1"/>
        <v>#DIV/0!</v>
      </c>
      <c r="M12" s="105" t="e">
        <f t="shared" si="2"/>
        <v>#DIV/0!</v>
      </c>
    </row>
    <row r="13" spans="2:13" x14ac:dyDescent="0.25">
      <c r="B13" s="25" t="s">
        <v>1</v>
      </c>
      <c r="C13" s="44"/>
      <c r="D13" s="44"/>
      <c r="E13" s="44"/>
      <c r="F13" s="44"/>
      <c r="G13" s="52">
        <v>619644.69999999995</v>
      </c>
      <c r="H13" s="52">
        <v>753252</v>
      </c>
      <c r="I13" s="52">
        <v>862452</v>
      </c>
      <c r="J13" s="52">
        <v>711082.24</v>
      </c>
      <c r="K13" s="105">
        <f t="shared" si="0"/>
        <v>1.1475644671857921</v>
      </c>
      <c r="L13" s="105">
        <f t="shared" si="1"/>
        <v>0.82448906142022971</v>
      </c>
      <c r="M13" s="105">
        <f t="shared" si="2"/>
        <v>0.94401639823060546</v>
      </c>
    </row>
    <row r="14" spans="2:13" x14ac:dyDescent="0.25">
      <c r="B14" s="120" t="s">
        <v>53</v>
      </c>
      <c r="C14" s="121"/>
      <c r="D14" s="121"/>
      <c r="E14" s="121"/>
      <c r="F14" s="121"/>
      <c r="G14" s="53">
        <v>610296.16</v>
      </c>
      <c r="H14" s="53">
        <v>717172</v>
      </c>
      <c r="I14" s="53">
        <v>714502</v>
      </c>
      <c r="J14" s="53">
        <v>704881.95</v>
      </c>
      <c r="K14" s="105">
        <f t="shared" si="0"/>
        <v>1.1549834264072707</v>
      </c>
      <c r="L14" s="105">
        <f t="shared" si="1"/>
        <v>0.98653600689711152</v>
      </c>
      <c r="M14" s="105">
        <f t="shared" si="2"/>
        <v>0.98286317647649368</v>
      </c>
    </row>
    <row r="15" spans="2:13" x14ac:dyDescent="0.25">
      <c r="B15" s="122" t="s">
        <v>54</v>
      </c>
      <c r="C15" s="123"/>
      <c r="D15" s="123"/>
      <c r="E15" s="123"/>
      <c r="F15" s="123"/>
      <c r="G15" s="54">
        <v>9348.5400000000009</v>
      </c>
      <c r="H15" s="54">
        <v>36080</v>
      </c>
      <c r="I15" s="54">
        <v>147950</v>
      </c>
      <c r="J15" s="54">
        <v>6200.29</v>
      </c>
      <c r="K15" s="105">
        <f t="shared" si="0"/>
        <v>0.66323618447372523</v>
      </c>
      <c r="L15" s="105">
        <f t="shared" si="1"/>
        <v>4.1908009462656305E-2</v>
      </c>
      <c r="M15" s="105">
        <f t="shared" si="2"/>
        <v>0.17184839246119735</v>
      </c>
    </row>
    <row r="16" spans="2:13" x14ac:dyDescent="0.25">
      <c r="B16" s="137" t="s">
        <v>63</v>
      </c>
      <c r="C16" s="128"/>
      <c r="D16" s="128"/>
      <c r="E16" s="128"/>
      <c r="F16" s="128"/>
      <c r="G16" s="52">
        <v>20308.27</v>
      </c>
      <c r="H16" s="52"/>
      <c r="I16" s="22">
        <v>0</v>
      </c>
      <c r="J16" s="55"/>
      <c r="K16" s="105">
        <f t="shared" si="0"/>
        <v>0</v>
      </c>
      <c r="L16" s="105" t="e">
        <f t="shared" si="1"/>
        <v>#DIV/0!</v>
      </c>
      <c r="M16" s="105" t="e">
        <f t="shared" si="2"/>
        <v>#DIV/0!</v>
      </c>
    </row>
    <row r="17" spans="1:43" ht="18" x14ac:dyDescent="0.25">
      <c r="B17" s="20"/>
      <c r="C17" s="18"/>
      <c r="D17" s="18"/>
      <c r="E17" s="18"/>
      <c r="F17" s="18"/>
      <c r="G17" s="18"/>
      <c r="H17" s="18"/>
      <c r="I17" s="19"/>
      <c r="J17" s="19"/>
      <c r="K17" s="106"/>
      <c r="L17" s="19"/>
      <c r="M17" s="19"/>
    </row>
    <row r="18" spans="1:43" ht="18" customHeight="1" x14ac:dyDescent="0.25">
      <c r="B18" s="131" t="s">
        <v>64</v>
      </c>
      <c r="C18" s="131"/>
      <c r="D18" s="131"/>
      <c r="E18" s="131"/>
      <c r="F18" s="131"/>
      <c r="G18" s="18"/>
      <c r="H18" s="18"/>
      <c r="I18" s="19"/>
      <c r="J18" s="19"/>
      <c r="K18" s="106"/>
      <c r="L18" s="19"/>
      <c r="M18" s="19"/>
    </row>
    <row r="19" spans="1:43" ht="25.5" x14ac:dyDescent="0.25">
      <c r="B19" s="132" t="s">
        <v>6</v>
      </c>
      <c r="C19" s="133"/>
      <c r="D19" s="133"/>
      <c r="E19" s="133"/>
      <c r="F19" s="134"/>
      <c r="G19" s="29" t="s">
        <v>61</v>
      </c>
      <c r="H19" s="1" t="s">
        <v>51</v>
      </c>
      <c r="I19" s="1" t="s">
        <v>48</v>
      </c>
      <c r="J19" s="29" t="s">
        <v>62</v>
      </c>
      <c r="K19" s="103" t="s">
        <v>16</v>
      </c>
      <c r="L19" s="1" t="s">
        <v>49</v>
      </c>
      <c r="M19" s="1" t="s">
        <v>49</v>
      </c>
    </row>
    <row r="20" spans="1:43" s="32" customFormat="1" x14ac:dyDescent="0.25">
      <c r="B20" s="125">
        <v>1</v>
      </c>
      <c r="C20" s="125"/>
      <c r="D20" s="125"/>
      <c r="E20" s="125"/>
      <c r="F20" s="126"/>
      <c r="G20" s="31">
        <v>2</v>
      </c>
      <c r="H20" s="30">
        <v>3</v>
      </c>
      <c r="I20" s="30">
        <v>4</v>
      </c>
      <c r="J20" s="30">
        <v>5</v>
      </c>
      <c r="K20" s="104" t="s">
        <v>18</v>
      </c>
      <c r="L20" s="30" t="s">
        <v>19</v>
      </c>
      <c r="M20" s="30" t="s">
        <v>150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25">
      <c r="A21" s="32"/>
      <c r="B21" s="130" t="s">
        <v>55</v>
      </c>
      <c r="C21" s="142"/>
      <c r="D21" s="142"/>
      <c r="E21" s="142"/>
      <c r="F21" s="143"/>
      <c r="G21" s="21"/>
      <c r="H21" s="21"/>
      <c r="I21" s="21"/>
      <c r="J21" s="21"/>
      <c r="K21" s="107"/>
      <c r="L21" s="21"/>
      <c r="M21" s="21"/>
    </row>
    <row r="22" spans="1:43" x14ac:dyDescent="0.25">
      <c r="A22" s="32"/>
      <c r="B22" s="130" t="s">
        <v>56</v>
      </c>
      <c r="C22" s="121"/>
      <c r="D22" s="121"/>
      <c r="E22" s="121"/>
      <c r="F22" s="121"/>
      <c r="G22" s="21"/>
      <c r="H22" s="21"/>
      <c r="I22" s="21"/>
      <c r="J22" s="21"/>
      <c r="K22" s="107"/>
      <c r="L22" s="21"/>
      <c r="M22" s="21"/>
    </row>
    <row r="23" spans="1:43" s="46" customFormat="1" ht="15" customHeight="1" x14ac:dyDescent="0.25">
      <c r="A23" s="32"/>
      <c r="B23" s="139" t="s">
        <v>58</v>
      </c>
      <c r="C23" s="140"/>
      <c r="D23" s="140"/>
      <c r="E23" s="140"/>
      <c r="F23" s="141"/>
      <c r="G23" s="23"/>
      <c r="H23" s="23"/>
      <c r="I23" s="23"/>
      <c r="J23" s="23"/>
      <c r="K23" s="105"/>
      <c r="L23" s="23"/>
      <c r="M23" s="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46" customFormat="1" ht="15" customHeight="1" x14ac:dyDescent="0.25">
      <c r="A24" s="32"/>
      <c r="B24" s="139" t="s">
        <v>65</v>
      </c>
      <c r="C24" s="140"/>
      <c r="D24" s="140"/>
      <c r="E24" s="140"/>
      <c r="F24" s="141"/>
      <c r="G24" s="52">
        <v>12363.61</v>
      </c>
      <c r="H24" s="23"/>
      <c r="I24" s="23"/>
      <c r="J24" s="52"/>
      <c r="K24" s="105"/>
      <c r="L24" s="23"/>
      <c r="M24" s="2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32"/>
      <c r="B25" s="137" t="s">
        <v>66</v>
      </c>
      <c r="C25" s="128"/>
      <c r="D25" s="128"/>
      <c r="E25" s="128"/>
      <c r="F25" s="128"/>
      <c r="G25" s="52">
        <v>32671.88</v>
      </c>
      <c r="H25" s="23"/>
      <c r="I25" s="23"/>
      <c r="J25" s="52"/>
      <c r="K25" s="105"/>
      <c r="L25" s="23"/>
      <c r="M25" s="23"/>
    </row>
    <row r="26" spans="1:43" ht="15.75" x14ac:dyDescent="0.25">
      <c r="B26" s="15"/>
      <c r="C26" s="16"/>
      <c r="D26" s="16"/>
      <c r="E26" s="16"/>
      <c r="F26" s="16"/>
      <c r="G26" s="17"/>
      <c r="H26" s="17"/>
      <c r="I26" s="17"/>
      <c r="J26" s="17"/>
      <c r="K26" s="108"/>
    </row>
    <row r="27" spans="1:43" ht="15.75" x14ac:dyDescent="0.25">
      <c r="B27" s="144" t="s">
        <v>71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1:43" ht="15.75" x14ac:dyDescent="0.25">
      <c r="B28" s="15"/>
      <c r="C28" s="16"/>
      <c r="D28" s="16"/>
      <c r="E28" s="16"/>
      <c r="F28" s="16"/>
      <c r="G28" s="17"/>
      <c r="H28" s="17"/>
      <c r="I28" s="17"/>
      <c r="J28" s="17"/>
      <c r="K28" s="108"/>
    </row>
    <row r="29" spans="1:43" ht="15" customHeight="1" x14ac:dyDescent="0.25">
      <c r="B29" s="124" t="s">
        <v>47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</row>
    <row r="30" spans="1:43" x14ac:dyDescent="0.25">
      <c r="B30" s="42"/>
      <c r="C30" s="42"/>
      <c r="D30" s="42"/>
      <c r="E30" s="42"/>
      <c r="F30" s="42"/>
      <c r="G30" s="42"/>
      <c r="H30" s="42"/>
      <c r="I30" s="42"/>
      <c r="J30" s="42"/>
      <c r="K30" s="109"/>
    </row>
    <row r="31" spans="1:43" ht="15" customHeight="1" x14ac:dyDescent="0.25">
      <c r="B31" s="124" t="s">
        <v>67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  <row r="32" spans="1:43" ht="36.75" customHeight="1" x14ac:dyDescent="0.2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  <row r="33" spans="2:12" x14ac:dyDescent="0.25">
      <c r="B33" s="119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2:12" ht="15" customHeight="1" x14ac:dyDescent="0.25">
      <c r="B34" s="136" t="s">
        <v>72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</row>
    <row r="35" spans="2:12" x14ac:dyDescent="0.25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</row>
  </sheetData>
  <mergeCells count="27">
    <mergeCell ref="B34:L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L27"/>
    <mergeCell ref="B1:L1"/>
    <mergeCell ref="B3:L3"/>
    <mergeCell ref="B5:L5"/>
    <mergeCell ref="B33:F33"/>
    <mergeCell ref="G33:K33"/>
    <mergeCell ref="B14:F14"/>
    <mergeCell ref="B15:F15"/>
    <mergeCell ref="B29:L29"/>
    <mergeCell ref="B31:L32"/>
    <mergeCell ref="B9:F9"/>
    <mergeCell ref="B10:F10"/>
    <mergeCell ref="B11:F11"/>
    <mergeCell ref="B7:F7"/>
    <mergeCell ref="B8:F8"/>
    <mergeCell ref="B12:F12"/>
    <mergeCell ref="B18:F18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1"/>
  <sheetViews>
    <sheetView topLeftCell="E37" workbookViewId="0">
      <selection activeCell="G23" sqref="G2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8" width="25.28515625" customWidth="1"/>
    <col min="9" max="9" width="25.28515625" style="92" customWidth="1"/>
    <col min="10" max="10" width="25.28515625" customWidth="1"/>
    <col min="11" max="12" width="15.7109375" style="100" customWidth="1"/>
    <col min="13" max="13" width="13.42578125" style="100" customWidth="1"/>
  </cols>
  <sheetData>
    <row r="1" spans="2:13" ht="18" customHeight="1" x14ac:dyDescent="0.25">
      <c r="B1" s="2"/>
      <c r="C1" s="2"/>
      <c r="D1" s="2"/>
      <c r="E1" s="20"/>
      <c r="F1" s="2"/>
      <c r="G1" s="2"/>
      <c r="H1" s="2"/>
      <c r="I1" s="90"/>
      <c r="J1" s="2"/>
      <c r="K1" s="96"/>
    </row>
    <row r="2" spans="2:13" ht="15.75" customHeight="1" x14ac:dyDescent="0.25">
      <c r="B2" s="118" t="s">
        <v>11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3" ht="18" x14ac:dyDescent="0.25">
      <c r="B3" s="2"/>
      <c r="C3" s="2"/>
      <c r="D3" s="2"/>
      <c r="E3" s="20"/>
      <c r="F3" s="2"/>
      <c r="G3" s="2"/>
      <c r="H3" s="2"/>
      <c r="I3" s="90"/>
      <c r="J3" s="3"/>
      <c r="K3" s="97"/>
    </row>
    <row r="4" spans="2:13" ht="18" customHeight="1" x14ac:dyDescent="0.25">
      <c r="B4" s="118" t="s">
        <v>68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3" ht="18" x14ac:dyDescent="0.25">
      <c r="B5" s="2"/>
      <c r="C5" s="2"/>
      <c r="D5" s="2"/>
      <c r="E5" s="20"/>
      <c r="F5" s="2"/>
      <c r="G5" s="2"/>
      <c r="H5" s="2"/>
      <c r="I5" s="90"/>
      <c r="J5" s="3"/>
      <c r="K5" s="97"/>
    </row>
    <row r="6" spans="2:13" ht="15.75" customHeight="1" x14ac:dyDescent="0.25">
      <c r="B6" s="118" t="s">
        <v>17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2:13" ht="18" x14ac:dyDescent="0.25">
      <c r="B7" s="2"/>
      <c r="C7" s="2"/>
      <c r="D7" s="2"/>
      <c r="E7" s="20"/>
      <c r="F7" s="2"/>
      <c r="G7" s="2"/>
      <c r="H7" s="2"/>
      <c r="I7" s="90"/>
      <c r="J7" s="3"/>
      <c r="K7" s="97"/>
    </row>
    <row r="8" spans="2:13" ht="25.5" x14ac:dyDescent="0.25">
      <c r="B8" s="145" t="s">
        <v>6</v>
      </c>
      <c r="C8" s="146"/>
      <c r="D8" s="146"/>
      <c r="E8" s="146"/>
      <c r="F8" s="147"/>
      <c r="G8" s="47" t="s">
        <v>162</v>
      </c>
      <c r="H8" s="47" t="s">
        <v>51</v>
      </c>
      <c r="I8" s="91" t="s">
        <v>48</v>
      </c>
      <c r="J8" s="47" t="s">
        <v>164</v>
      </c>
      <c r="K8" s="98" t="s">
        <v>16</v>
      </c>
      <c r="L8" s="98" t="s">
        <v>49</v>
      </c>
      <c r="M8" s="98" t="s">
        <v>49</v>
      </c>
    </row>
    <row r="9" spans="2:13" ht="16.5" customHeight="1" x14ac:dyDescent="0.25">
      <c r="B9" s="145">
        <v>1</v>
      </c>
      <c r="C9" s="146"/>
      <c r="D9" s="146"/>
      <c r="E9" s="146"/>
      <c r="F9" s="147"/>
      <c r="G9" s="47">
        <v>2</v>
      </c>
      <c r="H9" s="47">
        <v>3</v>
      </c>
      <c r="I9" s="91">
        <v>4</v>
      </c>
      <c r="J9" s="47">
        <v>5</v>
      </c>
      <c r="K9" s="98" t="s">
        <v>18</v>
      </c>
      <c r="L9" s="98" t="s">
        <v>19</v>
      </c>
      <c r="M9" s="98" t="s">
        <v>150</v>
      </c>
    </row>
    <row r="10" spans="2:13" x14ac:dyDescent="0.25">
      <c r="B10" s="7"/>
      <c r="C10" s="7"/>
      <c r="D10" s="7"/>
      <c r="E10" s="7"/>
      <c r="F10" s="7" t="s">
        <v>20</v>
      </c>
      <c r="G10" s="57">
        <v>639952.97</v>
      </c>
      <c r="H10" s="57">
        <v>753252</v>
      </c>
      <c r="I10" s="59">
        <v>862452</v>
      </c>
      <c r="J10" s="40">
        <v>728457.47</v>
      </c>
      <c r="K10" s="99">
        <f t="shared" ref="K10:K16" si="0">J10/G10</f>
        <v>1.1382984440247226</v>
      </c>
      <c r="L10" s="99">
        <f t="shared" ref="L10:L15" si="1">J10/I10</f>
        <v>0.84463537680937606</v>
      </c>
      <c r="M10" s="99">
        <f>J10/H10</f>
        <v>0.96708335324698769</v>
      </c>
    </row>
    <row r="11" spans="2:13" ht="15.75" customHeight="1" x14ac:dyDescent="0.25">
      <c r="B11" s="7">
        <v>6</v>
      </c>
      <c r="C11" s="7"/>
      <c r="D11" s="7"/>
      <c r="E11" s="7"/>
      <c r="F11" s="7" t="s">
        <v>2</v>
      </c>
      <c r="G11" s="57">
        <v>639952.97</v>
      </c>
      <c r="H11" s="57">
        <v>753252</v>
      </c>
      <c r="I11" s="59">
        <v>862452</v>
      </c>
      <c r="J11" s="40">
        <v>728457.47</v>
      </c>
      <c r="K11" s="99">
        <f t="shared" si="0"/>
        <v>1.1382984440247226</v>
      </c>
      <c r="L11" s="99">
        <f t="shared" si="1"/>
        <v>0.84463537680937606</v>
      </c>
      <c r="M11" s="99">
        <f t="shared" ref="M11:M71" si="2">J11/H11</f>
        <v>0.96708335324698769</v>
      </c>
    </row>
    <row r="12" spans="2:13" ht="25.5" x14ac:dyDescent="0.25">
      <c r="B12" s="7"/>
      <c r="C12" s="12">
        <v>63</v>
      </c>
      <c r="D12" s="12"/>
      <c r="E12" s="12"/>
      <c r="F12" s="12" t="s">
        <v>21</v>
      </c>
      <c r="G12" s="57">
        <v>521335.67</v>
      </c>
      <c r="H12" s="57">
        <v>589992</v>
      </c>
      <c r="I12" s="57">
        <v>589702</v>
      </c>
      <c r="J12" s="33">
        <v>577885.47</v>
      </c>
      <c r="K12" s="99">
        <f t="shared" si="0"/>
        <v>1.1084709971984077</v>
      </c>
      <c r="L12" s="99">
        <f t="shared" si="1"/>
        <v>0.97996186209305713</v>
      </c>
      <c r="M12" s="99">
        <f t="shared" si="2"/>
        <v>0.97948017939226295</v>
      </c>
    </row>
    <row r="13" spans="2:13" ht="24" x14ac:dyDescent="0.25">
      <c r="B13" s="8"/>
      <c r="C13" s="8"/>
      <c r="D13" s="8"/>
      <c r="E13" s="8">
        <v>6361</v>
      </c>
      <c r="F13" s="51" t="s">
        <v>73</v>
      </c>
      <c r="G13" s="57">
        <v>521335.67</v>
      </c>
      <c r="H13" s="57">
        <v>589992</v>
      </c>
      <c r="I13" s="57">
        <v>589702</v>
      </c>
      <c r="J13" s="33">
        <v>577885.47</v>
      </c>
      <c r="K13" s="99">
        <f t="shared" si="0"/>
        <v>1.1084709971984077</v>
      </c>
      <c r="L13" s="99">
        <f t="shared" si="1"/>
        <v>0.97996186209305713</v>
      </c>
      <c r="M13" s="99">
        <f t="shared" si="2"/>
        <v>0.97948017939226295</v>
      </c>
    </row>
    <row r="14" spans="2:13" x14ac:dyDescent="0.25">
      <c r="B14" s="8"/>
      <c r="C14" s="8">
        <v>64</v>
      </c>
      <c r="D14" s="9"/>
      <c r="E14" s="9"/>
      <c r="F14" s="9" t="s">
        <v>74</v>
      </c>
      <c r="G14" s="57">
        <v>0</v>
      </c>
      <c r="H14" s="57">
        <v>130</v>
      </c>
      <c r="I14" s="57">
        <v>130</v>
      </c>
      <c r="J14" s="33">
        <v>0.11</v>
      </c>
      <c r="K14" s="99" t="e">
        <f t="shared" si="0"/>
        <v>#DIV/0!</v>
      </c>
      <c r="L14" s="99">
        <f t="shared" si="1"/>
        <v>8.461538461538462E-4</v>
      </c>
      <c r="M14" s="99">
        <f t="shared" si="2"/>
        <v>8.461538461538462E-4</v>
      </c>
    </row>
    <row r="15" spans="2:13" x14ac:dyDescent="0.25">
      <c r="B15" s="8"/>
      <c r="C15" s="8">
        <v>65</v>
      </c>
      <c r="D15" s="9"/>
      <c r="E15" s="9">
        <v>6526</v>
      </c>
      <c r="F15" s="14" t="s">
        <v>75</v>
      </c>
      <c r="G15" s="57">
        <v>28842.34</v>
      </c>
      <c r="H15" s="57">
        <v>30530</v>
      </c>
      <c r="I15" s="57">
        <v>30530</v>
      </c>
      <c r="J15" s="33">
        <v>32359.14</v>
      </c>
      <c r="K15" s="99">
        <f t="shared" si="0"/>
        <v>1.1219318543502366</v>
      </c>
      <c r="L15" s="99">
        <f t="shared" si="1"/>
        <v>1.0599128725843432</v>
      </c>
      <c r="M15" s="99">
        <f t="shared" si="2"/>
        <v>1.0599128725843432</v>
      </c>
    </row>
    <row r="16" spans="2:13" ht="25.5" x14ac:dyDescent="0.25">
      <c r="B16" s="8"/>
      <c r="C16" s="28">
        <v>67</v>
      </c>
      <c r="D16" s="9"/>
      <c r="E16" s="9">
        <v>6711</v>
      </c>
      <c r="F16" s="12" t="s">
        <v>76</v>
      </c>
      <c r="G16" s="57">
        <v>89774.399999999994</v>
      </c>
      <c r="H16" s="57">
        <v>132600</v>
      </c>
      <c r="I16" s="57">
        <v>242090</v>
      </c>
      <c r="J16" s="56">
        <v>118212.75</v>
      </c>
      <c r="K16" s="99">
        <f t="shared" si="0"/>
        <v>1.3167757177992836</v>
      </c>
      <c r="L16" s="99">
        <f>J16/I16</f>
        <v>0.48830083853112477</v>
      </c>
      <c r="M16" s="99">
        <f t="shared" si="2"/>
        <v>0.89149886877828055</v>
      </c>
    </row>
    <row r="17" spans="2:14" x14ac:dyDescent="0.25">
      <c r="B17" s="8"/>
      <c r="C17" s="28"/>
      <c r="D17" s="9"/>
      <c r="E17" s="9"/>
      <c r="F17" s="12"/>
      <c r="G17" s="57"/>
      <c r="H17" s="57"/>
      <c r="I17" s="57"/>
      <c r="J17" s="56"/>
      <c r="K17" s="99"/>
      <c r="L17" s="99"/>
      <c r="M17" s="99" t="e">
        <f t="shared" si="2"/>
        <v>#DIV/0!</v>
      </c>
    </row>
    <row r="18" spans="2:14" x14ac:dyDescent="0.25">
      <c r="B18" s="8"/>
      <c r="C18" s="28"/>
      <c r="D18" s="9"/>
      <c r="E18" s="9"/>
      <c r="F18" s="12"/>
      <c r="G18" s="57"/>
      <c r="H18" s="57"/>
      <c r="I18" s="57"/>
      <c r="J18" s="33"/>
      <c r="K18" s="99"/>
      <c r="L18" s="99"/>
      <c r="M18" s="99" t="e">
        <f t="shared" si="2"/>
        <v>#DIV/0!</v>
      </c>
    </row>
    <row r="19" spans="2:14" ht="25.5" x14ac:dyDescent="0.25">
      <c r="B19" s="145" t="s">
        <v>6</v>
      </c>
      <c r="C19" s="146"/>
      <c r="D19" s="146"/>
      <c r="E19" s="146"/>
      <c r="F19" s="147"/>
      <c r="G19" s="47" t="s">
        <v>162</v>
      </c>
      <c r="H19" s="47" t="s">
        <v>51</v>
      </c>
      <c r="I19" s="91" t="s">
        <v>48</v>
      </c>
      <c r="J19" s="47" t="s">
        <v>164</v>
      </c>
      <c r="K19" s="98" t="s">
        <v>16</v>
      </c>
      <c r="L19" s="98" t="s">
        <v>49</v>
      </c>
      <c r="M19" s="98" t="s">
        <v>49</v>
      </c>
    </row>
    <row r="20" spans="2:14" x14ac:dyDescent="0.25">
      <c r="B20" s="145">
        <v>1</v>
      </c>
      <c r="C20" s="146"/>
      <c r="D20" s="146"/>
      <c r="E20" s="146"/>
      <c r="F20" s="147"/>
      <c r="G20" s="47">
        <v>2</v>
      </c>
      <c r="H20" s="47">
        <v>3</v>
      </c>
      <c r="I20" s="91">
        <v>4</v>
      </c>
      <c r="J20" s="47">
        <v>5</v>
      </c>
      <c r="K20" s="98" t="s">
        <v>18</v>
      </c>
      <c r="L20" s="98" t="s">
        <v>19</v>
      </c>
      <c r="M20" s="98" t="s">
        <v>150</v>
      </c>
    </row>
    <row r="21" spans="2:14" x14ac:dyDescent="0.25">
      <c r="B21" s="7"/>
      <c r="C21" s="7"/>
      <c r="D21" s="7"/>
      <c r="E21" s="7"/>
      <c r="F21" s="7" t="s">
        <v>7</v>
      </c>
      <c r="G21" s="57">
        <v>619644.69999999995</v>
      </c>
      <c r="H21" s="57">
        <v>753252</v>
      </c>
      <c r="I21" s="57">
        <v>862452</v>
      </c>
      <c r="J21" s="56">
        <v>711082.24</v>
      </c>
      <c r="K21" s="99">
        <f>J21/G21</f>
        <v>1.1475644671857921</v>
      </c>
      <c r="L21" s="99">
        <f>J21/I21</f>
        <v>0.82448906142022971</v>
      </c>
      <c r="M21" s="99">
        <f t="shared" si="2"/>
        <v>0.94401639823060546</v>
      </c>
    </row>
    <row r="22" spans="2:14" x14ac:dyDescent="0.25">
      <c r="B22" s="7">
        <v>3</v>
      </c>
      <c r="C22" s="7"/>
      <c r="D22" s="7"/>
      <c r="E22" s="7"/>
      <c r="F22" s="7" t="s">
        <v>3</v>
      </c>
      <c r="G22" s="57">
        <v>610296.16</v>
      </c>
      <c r="H22" s="57">
        <v>585592</v>
      </c>
      <c r="I22" s="57">
        <v>714502</v>
      </c>
      <c r="J22" s="56">
        <v>704881.95</v>
      </c>
      <c r="K22" s="99">
        <f t="shared" ref="K22:K71" si="3">J22/G22</f>
        <v>1.1549834264072707</v>
      </c>
      <c r="L22" s="99">
        <f t="shared" ref="L22:L71" si="4">J22/I22</f>
        <v>0.98653600689711152</v>
      </c>
      <c r="M22" s="99">
        <f t="shared" si="2"/>
        <v>1.2037082986106367</v>
      </c>
    </row>
    <row r="23" spans="2:14" s="41" customFormat="1" ht="15.75" customHeight="1" x14ac:dyDescent="0.25">
      <c r="B23" s="7"/>
      <c r="C23" s="7">
        <v>31</v>
      </c>
      <c r="D23" s="7"/>
      <c r="E23" s="7"/>
      <c r="F23" s="7" t="s">
        <v>4</v>
      </c>
      <c r="G23" s="59">
        <v>517281.32</v>
      </c>
      <c r="H23" s="59">
        <v>589592</v>
      </c>
      <c r="I23" s="59">
        <v>589302</v>
      </c>
      <c r="J23" s="88">
        <v>575060.93000000005</v>
      </c>
      <c r="K23" s="99">
        <f t="shared" si="3"/>
        <v>1.1116986207814348</v>
      </c>
      <c r="L23" s="99">
        <f t="shared" si="4"/>
        <v>0.97583400361783945</v>
      </c>
      <c r="M23" s="99">
        <f t="shared" si="2"/>
        <v>0.97535402447794417</v>
      </c>
    </row>
    <row r="24" spans="2:14" ht="15.75" customHeight="1" x14ac:dyDescent="0.25">
      <c r="B24" s="8"/>
      <c r="C24" s="8"/>
      <c r="D24" s="8">
        <v>311</v>
      </c>
      <c r="E24" s="8"/>
      <c r="F24" s="8" t="s">
        <v>23</v>
      </c>
      <c r="G24" s="57">
        <v>432419.35</v>
      </c>
      <c r="H24" s="57">
        <v>585842</v>
      </c>
      <c r="I24" s="57">
        <v>499572</v>
      </c>
      <c r="J24" s="56">
        <v>481512.77</v>
      </c>
      <c r="K24" s="99">
        <f t="shared" si="3"/>
        <v>1.113531968446833</v>
      </c>
      <c r="L24" s="99">
        <f t="shared" si="4"/>
        <v>0.96385059611027046</v>
      </c>
      <c r="M24" s="99">
        <f t="shared" si="2"/>
        <v>0.82191575544259377</v>
      </c>
    </row>
    <row r="25" spans="2:14" x14ac:dyDescent="0.25">
      <c r="B25" s="8"/>
      <c r="C25" s="8"/>
      <c r="D25" s="8"/>
      <c r="E25" s="8">
        <v>3111</v>
      </c>
      <c r="F25" s="8" t="s">
        <v>24</v>
      </c>
      <c r="G25" s="57">
        <v>416556.57</v>
      </c>
      <c r="H25" s="57">
        <v>483642</v>
      </c>
      <c r="I25" s="57">
        <v>483642</v>
      </c>
      <c r="J25" s="56">
        <v>465570.77</v>
      </c>
      <c r="K25" s="99">
        <f t="shared" si="3"/>
        <v>1.1176651709034382</v>
      </c>
      <c r="L25" s="99">
        <f t="shared" si="4"/>
        <v>0.96263511026751192</v>
      </c>
      <c r="M25" s="99">
        <f t="shared" si="2"/>
        <v>0.96263511026751192</v>
      </c>
    </row>
    <row r="26" spans="2:14" x14ac:dyDescent="0.25">
      <c r="B26" s="8"/>
      <c r="C26" s="8"/>
      <c r="D26" s="8"/>
      <c r="E26" s="8">
        <v>3113</v>
      </c>
      <c r="F26" s="8" t="s">
        <v>77</v>
      </c>
      <c r="G26" s="57">
        <v>15862.78</v>
      </c>
      <c r="H26" s="57">
        <v>15930</v>
      </c>
      <c r="I26" s="57">
        <v>15930</v>
      </c>
      <c r="J26" s="56">
        <v>15942</v>
      </c>
      <c r="K26" s="99">
        <f t="shared" si="3"/>
        <v>1.00499408048274</v>
      </c>
      <c r="L26" s="99">
        <f t="shared" si="4"/>
        <v>1.0007532956685499</v>
      </c>
      <c r="M26" s="99">
        <f t="shared" si="2"/>
        <v>1.0007532956685499</v>
      </c>
    </row>
    <row r="27" spans="2:14" x14ac:dyDescent="0.25">
      <c r="B27" s="8"/>
      <c r="C27" s="8"/>
      <c r="D27" s="8">
        <v>312</v>
      </c>
      <c r="E27" s="8">
        <v>3121</v>
      </c>
      <c r="F27" s="8" t="s">
        <v>78</v>
      </c>
      <c r="G27" s="57">
        <v>21530.43</v>
      </c>
      <c r="H27" s="57">
        <v>14600</v>
      </c>
      <c r="I27" s="57">
        <v>14600</v>
      </c>
      <c r="J27" s="56">
        <v>21272.74</v>
      </c>
      <c r="K27" s="99">
        <f t="shared" si="3"/>
        <v>0.98803135840761203</v>
      </c>
      <c r="L27" s="99">
        <f t="shared" si="4"/>
        <v>1.4570369863013699</v>
      </c>
      <c r="M27" s="99">
        <f t="shared" si="2"/>
        <v>1.4570369863013699</v>
      </c>
    </row>
    <row r="28" spans="2:14" x14ac:dyDescent="0.25">
      <c r="B28" s="8"/>
      <c r="C28" s="8"/>
      <c r="D28" s="8">
        <v>313</v>
      </c>
      <c r="E28" s="8">
        <v>3132</v>
      </c>
      <c r="F28" s="8" t="s">
        <v>79</v>
      </c>
      <c r="G28" s="57">
        <v>63331.54</v>
      </c>
      <c r="H28" s="57">
        <v>71670</v>
      </c>
      <c r="I28" s="57">
        <v>71670</v>
      </c>
      <c r="J28" s="56">
        <v>72275.42</v>
      </c>
      <c r="K28" s="99">
        <f t="shared" si="3"/>
        <v>1.1412231567399118</v>
      </c>
      <c r="L28" s="99">
        <f t="shared" si="4"/>
        <v>1.0084473280312543</v>
      </c>
      <c r="M28" s="99">
        <f t="shared" si="2"/>
        <v>1.0084473280312543</v>
      </c>
    </row>
    <row r="29" spans="2:14" s="41" customFormat="1" ht="12.75" customHeight="1" x14ac:dyDescent="0.25">
      <c r="B29" s="28"/>
      <c r="C29" s="28">
        <v>32</v>
      </c>
      <c r="D29" s="39"/>
      <c r="E29" s="39"/>
      <c r="F29" s="28" t="s">
        <v>12</v>
      </c>
      <c r="G29" s="59">
        <v>92386.92</v>
      </c>
      <c r="H29" s="59">
        <f>SUM(H30+H34+H39+H49+H50)</f>
        <v>126170</v>
      </c>
      <c r="I29" s="59">
        <v>127910</v>
      </c>
      <c r="J29" s="88">
        <v>128086.85</v>
      </c>
      <c r="K29" s="99">
        <f t="shared" si="3"/>
        <v>1.3864175794582179</v>
      </c>
      <c r="L29" s="99">
        <f t="shared" si="4"/>
        <v>1.0013826127746073</v>
      </c>
      <c r="M29" s="99">
        <f t="shared" si="2"/>
        <v>1.0151925972893716</v>
      </c>
    </row>
    <row r="30" spans="2:14" s="58" customFormat="1" x14ac:dyDescent="0.25">
      <c r="B30" s="9"/>
      <c r="C30" s="9"/>
      <c r="D30" s="9">
        <v>321</v>
      </c>
      <c r="E30" s="9"/>
      <c r="F30" s="9" t="s">
        <v>25</v>
      </c>
      <c r="G30" s="87">
        <v>16147.77</v>
      </c>
      <c r="H30" s="87">
        <v>21990</v>
      </c>
      <c r="I30" s="87">
        <v>22090</v>
      </c>
      <c r="J30" s="89">
        <v>16879.080000000002</v>
      </c>
      <c r="K30" s="99">
        <f t="shared" si="3"/>
        <v>1.0452886064143843</v>
      </c>
      <c r="L30" s="99">
        <f t="shared" si="4"/>
        <v>0.76410502489814403</v>
      </c>
      <c r="M30" s="99">
        <f t="shared" si="2"/>
        <v>0.76757980900409284</v>
      </c>
    </row>
    <row r="31" spans="2:14" x14ac:dyDescent="0.25">
      <c r="B31" s="8"/>
      <c r="C31" s="28"/>
      <c r="D31" s="8"/>
      <c r="E31" s="8">
        <v>3211</v>
      </c>
      <c r="F31" s="34" t="s">
        <v>26</v>
      </c>
      <c r="G31" s="57">
        <v>1960.85</v>
      </c>
      <c r="H31" s="57">
        <v>2200</v>
      </c>
      <c r="I31" s="57">
        <v>2200</v>
      </c>
      <c r="J31" s="56">
        <v>1913.33</v>
      </c>
      <c r="K31" s="99">
        <f t="shared" si="3"/>
        <v>0.97576561185200295</v>
      </c>
      <c r="L31" s="99">
        <f t="shared" si="4"/>
        <v>0.86969545454545449</v>
      </c>
      <c r="M31" s="99">
        <f t="shared" si="2"/>
        <v>0.86969545454545449</v>
      </c>
    </row>
    <row r="32" spans="2:14" x14ac:dyDescent="0.25">
      <c r="B32" s="8"/>
      <c r="C32" s="28"/>
      <c r="D32" s="8"/>
      <c r="E32" s="8">
        <v>3212</v>
      </c>
      <c r="F32" s="34" t="s">
        <v>80</v>
      </c>
      <c r="G32" s="57">
        <v>13718.41</v>
      </c>
      <c r="H32" s="57">
        <v>19110</v>
      </c>
      <c r="I32" s="57">
        <v>18710</v>
      </c>
      <c r="J32" s="56">
        <v>14597.65</v>
      </c>
      <c r="K32" s="99">
        <f t="shared" si="3"/>
        <v>1.0640919756735656</v>
      </c>
      <c r="L32" s="99">
        <f t="shared" si="4"/>
        <v>0.78020577231427046</v>
      </c>
      <c r="M32" s="99">
        <f t="shared" si="2"/>
        <v>0.76387493458922029</v>
      </c>
      <c r="N32" s="64"/>
    </row>
    <row r="33" spans="2:15" x14ac:dyDescent="0.25">
      <c r="B33" s="8"/>
      <c r="C33" s="28"/>
      <c r="D33" s="8"/>
      <c r="E33" s="8">
        <v>3213</v>
      </c>
      <c r="F33" s="34" t="s">
        <v>81</v>
      </c>
      <c r="G33" s="57">
        <v>468.51</v>
      </c>
      <c r="H33" s="57">
        <v>680</v>
      </c>
      <c r="I33" s="57">
        <v>1180</v>
      </c>
      <c r="J33" s="56">
        <v>368.1</v>
      </c>
      <c r="K33" s="99">
        <f t="shared" si="3"/>
        <v>0.78568226932189289</v>
      </c>
      <c r="L33" s="99">
        <f t="shared" si="4"/>
        <v>0.31194915254237288</v>
      </c>
      <c r="M33" s="99">
        <f t="shared" si="2"/>
        <v>0.54132352941176476</v>
      </c>
    </row>
    <row r="34" spans="2:15" s="58" customFormat="1" x14ac:dyDescent="0.25">
      <c r="B34" s="9"/>
      <c r="C34" s="39"/>
      <c r="D34" s="9">
        <v>322</v>
      </c>
      <c r="E34" s="9"/>
      <c r="F34" s="14" t="s">
        <v>82</v>
      </c>
      <c r="G34" s="87">
        <v>4633.5</v>
      </c>
      <c r="H34" s="87">
        <v>6990</v>
      </c>
      <c r="I34" s="87">
        <v>7990</v>
      </c>
      <c r="J34" s="89">
        <v>5172.0600000000004</v>
      </c>
      <c r="K34" s="99">
        <f t="shared" si="3"/>
        <v>1.1162317902233734</v>
      </c>
      <c r="L34" s="99">
        <f t="shared" si="4"/>
        <v>0.64731664580725912</v>
      </c>
      <c r="M34" s="99">
        <f t="shared" si="2"/>
        <v>0.73992274678111591</v>
      </c>
      <c r="O34" s="65"/>
    </row>
    <row r="35" spans="2:15" x14ac:dyDescent="0.25">
      <c r="B35" s="8"/>
      <c r="C35" s="28"/>
      <c r="D35" s="8"/>
      <c r="E35" s="8">
        <v>3221</v>
      </c>
      <c r="F35" s="34" t="s">
        <v>85</v>
      </c>
      <c r="G35" s="57">
        <v>3795.38</v>
      </c>
      <c r="H35" s="57">
        <v>4520</v>
      </c>
      <c r="I35" s="57">
        <v>5320</v>
      </c>
      <c r="J35" s="56">
        <v>3717.46</v>
      </c>
      <c r="K35" s="99">
        <f t="shared" si="3"/>
        <v>0.97946977641237498</v>
      </c>
      <c r="L35" s="99">
        <f t="shared" si="4"/>
        <v>0.69877067669172932</v>
      </c>
      <c r="M35" s="99">
        <f t="shared" si="2"/>
        <v>0.82244690265486731</v>
      </c>
    </row>
    <row r="36" spans="2:15" x14ac:dyDescent="0.25">
      <c r="B36" s="8"/>
      <c r="C36" s="28"/>
      <c r="D36" s="8"/>
      <c r="E36" s="8">
        <v>3224</v>
      </c>
      <c r="F36" s="34" t="s">
        <v>84</v>
      </c>
      <c r="G36" s="57">
        <v>547.88</v>
      </c>
      <c r="H36" s="57">
        <v>1530</v>
      </c>
      <c r="I36" s="57">
        <v>1730</v>
      </c>
      <c r="J36" s="56">
        <v>634.04</v>
      </c>
      <c r="K36" s="99">
        <f t="shared" si="3"/>
        <v>1.1572607140249689</v>
      </c>
      <c r="L36" s="99">
        <f t="shared" si="4"/>
        <v>0.36649710982658956</v>
      </c>
      <c r="M36" s="99">
        <f t="shared" si="2"/>
        <v>0.41440522875816993</v>
      </c>
    </row>
    <row r="37" spans="2:15" x14ac:dyDescent="0.25">
      <c r="B37" s="8"/>
      <c r="C37" s="28"/>
      <c r="D37" s="8"/>
      <c r="E37" s="8">
        <v>3225</v>
      </c>
      <c r="F37" s="34" t="s">
        <v>87</v>
      </c>
      <c r="G37" s="57">
        <v>215.92</v>
      </c>
      <c r="H37" s="57">
        <v>400</v>
      </c>
      <c r="I37" s="57">
        <v>400</v>
      </c>
      <c r="J37" s="56">
        <v>582.54</v>
      </c>
      <c r="K37" s="99">
        <f t="shared" si="3"/>
        <v>2.6979436828454983</v>
      </c>
      <c r="L37" s="99">
        <f t="shared" si="4"/>
        <v>1.4563499999999998</v>
      </c>
      <c r="M37" s="99">
        <f t="shared" si="2"/>
        <v>1.4563499999999998</v>
      </c>
    </row>
    <row r="38" spans="2:15" x14ac:dyDescent="0.25">
      <c r="B38" s="8"/>
      <c r="C38" s="28"/>
      <c r="D38" s="8"/>
      <c r="E38" s="8">
        <v>3227</v>
      </c>
      <c r="F38" s="34" t="s">
        <v>86</v>
      </c>
      <c r="G38" s="57">
        <v>74.319999999999993</v>
      </c>
      <c r="H38" s="57">
        <v>540</v>
      </c>
      <c r="I38" s="57">
        <v>540</v>
      </c>
      <c r="J38" s="56">
        <v>238.02</v>
      </c>
      <c r="K38" s="99">
        <f t="shared" si="3"/>
        <v>3.2026372443487627</v>
      </c>
      <c r="L38" s="99">
        <f t="shared" si="4"/>
        <v>0.44077777777777782</v>
      </c>
      <c r="M38" s="99">
        <f t="shared" si="2"/>
        <v>0.44077777777777782</v>
      </c>
    </row>
    <row r="39" spans="2:15" s="58" customFormat="1" x14ac:dyDescent="0.25">
      <c r="B39" s="9"/>
      <c r="C39" s="39"/>
      <c r="D39" s="9">
        <v>323</v>
      </c>
      <c r="E39" s="9"/>
      <c r="F39" s="14"/>
      <c r="G39" s="87">
        <v>62029.67</v>
      </c>
      <c r="H39" s="87">
        <f>SUM(H41:H48)</f>
        <v>80990</v>
      </c>
      <c r="I39" s="87">
        <v>82850</v>
      </c>
      <c r="J39" s="89">
        <v>97173</v>
      </c>
      <c r="K39" s="99">
        <f t="shared" si="3"/>
        <v>1.5665567783933076</v>
      </c>
      <c r="L39" s="99">
        <f t="shared" si="4"/>
        <v>1.1728786964393483</v>
      </c>
      <c r="M39" s="99">
        <f t="shared" si="2"/>
        <v>1.1998147919496234</v>
      </c>
    </row>
    <row r="40" spans="2:15" x14ac:dyDescent="0.25">
      <c r="B40" s="8"/>
      <c r="C40" s="28"/>
      <c r="D40" s="8"/>
      <c r="E40" s="8">
        <v>3231</v>
      </c>
      <c r="F40" s="34" t="s">
        <v>88</v>
      </c>
      <c r="G40" s="57">
        <v>3802.49</v>
      </c>
      <c r="H40" s="57">
        <v>3600</v>
      </c>
      <c r="I40" s="57">
        <v>3730</v>
      </c>
      <c r="J40" s="56">
        <v>4007.01</v>
      </c>
      <c r="K40" s="99">
        <f t="shared" si="3"/>
        <v>1.0537858087726728</v>
      </c>
      <c r="L40" s="99">
        <f t="shared" si="4"/>
        <v>1.0742654155495979</v>
      </c>
      <c r="M40" s="99">
        <f t="shared" si="2"/>
        <v>1.1130583333333335</v>
      </c>
      <c r="N40" s="64"/>
    </row>
    <row r="41" spans="2:15" x14ac:dyDescent="0.25">
      <c r="B41" s="8"/>
      <c r="C41" s="28"/>
      <c r="D41" s="8"/>
      <c r="E41" s="8">
        <v>3232</v>
      </c>
      <c r="F41" s="34" t="s">
        <v>89</v>
      </c>
      <c r="G41" s="57">
        <v>503.85</v>
      </c>
      <c r="H41" s="57">
        <v>19520</v>
      </c>
      <c r="I41" s="57">
        <v>19520</v>
      </c>
      <c r="J41" s="56">
        <v>26288.61</v>
      </c>
      <c r="K41" s="99">
        <f t="shared" si="3"/>
        <v>52.175468889550459</v>
      </c>
      <c r="L41" s="99">
        <f t="shared" si="4"/>
        <v>1.3467525614754099</v>
      </c>
      <c r="M41" s="99">
        <f t="shared" si="2"/>
        <v>1.3467525614754099</v>
      </c>
    </row>
    <row r="42" spans="2:15" x14ac:dyDescent="0.25">
      <c r="B42" s="8"/>
      <c r="C42" s="28"/>
      <c r="D42" s="8"/>
      <c r="E42" s="8">
        <v>3233</v>
      </c>
      <c r="F42" s="34" t="s">
        <v>90</v>
      </c>
      <c r="G42" s="57">
        <v>124.76</v>
      </c>
      <c r="H42" s="57">
        <v>1580</v>
      </c>
      <c r="I42" s="57">
        <v>680</v>
      </c>
      <c r="J42" s="56">
        <v>1605.63</v>
      </c>
      <c r="K42" s="99">
        <f t="shared" si="3"/>
        <v>12.869749919846106</v>
      </c>
      <c r="L42" s="99">
        <f t="shared" si="4"/>
        <v>2.3612205882352941</v>
      </c>
      <c r="M42" s="99">
        <f t="shared" si="2"/>
        <v>1.0162215189873418</v>
      </c>
    </row>
    <row r="43" spans="2:15" x14ac:dyDescent="0.25">
      <c r="B43" s="8"/>
      <c r="C43" s="28"/>
      <c r="D43" s="8"/>
      <c r="E43" s="8">
        <v>3234</v>
      </c>
      <c r="F43" s="34" t="s">
        <v>91</v>
      </c>
      <c r="G43" s="57">
        <v>276.92</v>
      </c>
      <c r="H43" s="57">
        <v>400</v>
      </c>
      <c r="I43" s="57">
        <v>400</v>
      </c>
      <c r="J43" s="56">
        <v>321.89999999999998</v>
      </c>
      <c r="K43" s="99">
        <f t="shared" si="3"/>
        <v>1.162429582550917</v>
      </c>
      <c r="L43" s="99">
        <f t="shared" si="4"/>
        <v>0.80474999999999997</v>
      </c>
      <c r="M43" s="99">
        <f t="shared" si="2"/>
        <v>0.80474999999999997</v>
      </c>
    </row>
    <row r="44" spans="2:15" x14ac:dyDescent="0.25">
      <c r="B44" s="8"/>
      <c r="C44" s="28"/>
      <c r="D44" s="8"/>
      <c r="E44" s="8">
        <v>3235</v>
      </c>
      <c r="F44" s="34" t="s">
        <v>83</v>
      </c>
      <c r="G44" s="57">
        <v>45538.95</v>
      </c>
      <c r="H44" s="57">
        <v>42890</v>
      </c>
      <c r="I44" s="57">
        <v>42890</v>
      </c>
      <c r="J44" s="56">
        <v>49580.19</v>
      </c>
      <c r="K44" s="99">
        <f t="shared" si="3"/>
        <v>1.088742494062775</v>
      </c>
      <c r="L44" s="99">
        <f t="shared" si="4"/>
        <v>1.1559848449522034</v>
      </c>
      <c r="M44" s="99">
        <f t="shared" si="2"/>
        <v>1.1559848449522034</v>
      </c>
    </row>
    <row r="45" spans="2:15" x14ac:dyDescent="0.25">
      <c r="B45" s="8"/>
      <c r="C45" s="28"/>
      <c r="D45" s="8"/>
      <c r="E45" s="8">
        <v>3236</v>
      </c>
      <c r="F45" s="34" t="s">
        <v>92</v>
      </c>
      <c r="G45" s="57">
        <v>1811.4</v>
      </c>
      <c r="H45" s="57">
        <v>3050</v>
      </c>
      <c r="I45" s="57">
        <v>3050</v>
      </c>
      <c r="J45" s="56">
        <v>367.28</v>
      </c>
      <c r="K45" s="99">
        <f t="shared" si="3"/>
        <v>0.20276029590372086</v>
      </c>
      <c r="L45" s="99">
        <f t="shared" si="4"/>
        <v>0.12041967213114753</v>
      </c>
      <c r="M45" s="99">
        <f t="shared" si="2"/>
        <v>0.12041967213114753</v>
      </c>
    </row>
    <row r="46" spans="2:15" x14ac:dyDescent="0.25">
      <c r="B46" s="8"/>
      <c r="C46" s="28"/>
      <c r="D46" s="8"/>
      <c r="E46" s="8">
        <v>3237</v>
      </c>
      <c r="F46" s="34" t="s">
        <v>93</v>
      </c>
      <c r="G46" s="57">
        <v>6977.99</v>
      </c>
      <c r="H46" s="57">
        <v>8190</v>
      </c>
      <c r="I46" s="57">
        <v>8190</v>
      </c>
      <c r="J46" s="56">
        <v>8003.09</v>
      </c>
      <c r="K46" s="99">
        <f t="shared" si="3"/>
        <v>1.1469047677053135</v>
      </c>
      <c r="L46" s="99">
        <f t="shared" si="4"/>
        <v>0.9771782661782662</v>
      </c>
      <c r="M46" s="99">
        <f t="shared" si="2"/>
        <v>0.9771782661782662</v>
      </c>
    </row>
    <row r="47" spans="2:15" x14ac:dyDescent="0.25">
      <c r="B47" s="8"/>
      <c r="C47" s="28"/>
      <c r="D47" s="8"/>
      <c r="E47" s="8">
        <v>3238</v>
      </c>
      <c r="F47" s="34" t="s">
        <v>94</v>
      </c>
      <c r="G47" s="57">
        <v>1776.24</v>
      </c>
      <c r="H47" s="57">
        <v>4280</v>
      </c>
      <c r="I47" s="57">
        <v>2010</v>
      </c>
      <c r="J47" s="56">
        <v>5778.11</v>
      </c>
      <c r="K47" s="99">
        <f t="shared" si="3"/>
        <v>3.2530007206233389</v>
      </c>
      <c r="L47" s="99">
        <f t="shared" si="4"/>
        <v>2.874681592039801</v>
      </c>
      <c r="M47" s="99">
        <f t="shared" si="2"/>
        <v>1.3500257009345793</v>
      </c>
      <c r="N47" s="64"/>
    </row>
    <row r="48" spans="2:15" x14ac:dyDescent="0.25">
      <c r="B48" s="8"/>
      <c r="C48" s="28"/>
      <c r="D48" s="8"/>
      <c r="E48" s="8">
        <v>3239</v>
      </c>
      <c r="F48" s="34" t="s">
        <v>95</v>
      </c>
      <c r="G48" s="57">
        <v>1217.07</v>
      </c>
      <c r="H48" s="57">
        <v>1080</v>
      </c>
      <c r="I48" s="57">
        <v>2380</v>
      </c>
      <c r="J48" s="56">
        <v>1221.18</v>
      </c>
      <c r="K48" s="99">
        <f t="shared" si="3"/>
        <v>1.0033769627055142</v>
      </c>
      <c r="L48" s="99">
        <f t="shared" si="4"/>
        <v>0.51310084033613446</v>
      </c>
      <c r="M48" s="99">
        <f t="shared" si="2"/>
        <v>1.1307222222222222</v>
      </c>
    </row>
    <row r="49" spans="2:13" x14ac:dyDescent="0.25">
      <c r="B49" s="8"/>
      <c r="C49" s="28"/>
      <c r="D49" s="8">
        <v>324</v>
      </c>
      <c r="E49" s="8">
        <v>3241</v>
      </c>
      <c r="F49" s="34" t="s">
        <v>97</v>
      </c>
      <c r="G49" s="57">
        <v>0</v>
      </c>
      <c r="H49" s="57">
        <v>0</v>
      </c>
      <c r="I49" s="57">
        <v>180</v>
      </c>
      <c r="J49" s="56">
        <v>0</v>
      </c>
      <c r="K49" s="99" t="e">
        <f>J49/G49</f>
        <v>#DIV/0!</v>
      </c>
      <c r="L49" s="99">
        <f>J49/I49</f>
        <v>0</v>
      </c>
      <c r="M49" s="99" t="e">
        <f t="shared" si="2"/>
        <v>#DIV/0!</v>
      </c>
    </row>
    <row r="50" spans="2:13" x14ac:dyDescent="0.25">
      <c r="B50" s="8"/>
      <c r="C50" s="28"/>
      <c r="D50" s="8">
        <v>329</v>
      </c>
      <c r="E50" s="8"/>
      <c r="F50" s="34"/>
      <c r="G50" s="57">
        <v>9575.98</v>
      </c>
      <c r="H50" s="57">
        <f>SUM(H51:H56)</f>
        <v>16200</v>
      </c>
      <c r="I50" s="57">
        <v>14800</v>
      </c>
      <c r="J50" s="56">
        <v>8862.7099999999991</v>
      </c>
      <c r="K50" s="99">
        <f t="shared" si="3"/>
        <v>0.925514673171832</v>
      </c>
      <c r="L50" s="99">
        <f t="shared" si="4"/>
        <v>0.59883175675675671</v>
      </c>
      <c r="M50" s="99">
        <f t="shared" si="2"/>
        <v>0.54708086419753077</v>
      </c>
    </row>
    <row r="51" spans="2:13" x14ac:dyDescent="0.25">
      <c r="B51" s="8"/>
      <c r="C51" s="28"/>
      <c r="D51" s="8"/>
      <c r="E51" s="8">
        <v>3291</v>
      </c>
      <c r="F51" s="34" t="s">
        <v>96</v>
      </c>
      <c r="G51" s="57">
        <v>5757.94</v>
      </c>
      <c r="H51" s="57">
        <v>5250</v>
      </c>
      <c r="I51" s="57">
        <v>3850</v>
      </c>
      <c r="J51" s="56">
        <v>3675.86</v>
      </c>
      <c r="K51" s="99">
        <f t="shared" si="3"/>
        <v>0.63839845500300463</v>
      </c>
      <c r="L51" s="99">
        <f t="shared" si="4"/>
        <v>0.95476883116883116</v>
      </c>
      <c r="M51" s="99">
        <f t="shared" si="2"/>
        <v>0.70016380952380952</v>
      </c>
    </row>
    <row r="52" spans="2:13" x14ac:dyDescent="0.25">
      <c r="B52" s="8"/>
      <c r="C52" s="28"/>
      <c r="D52" s="8"/>
      <c r="E52" s="8">
        <v>3292</v>
      </c>
      <c r="F52" s="34" t="s">
        <v>98</v>
      </c>
      <c r="G52" s="57">
        <v>0</v>
      </c>
      <c r="H52" s="57">
        <v>860</v>
      </c>
      <c r="I52" s="57">
        <v>860</v>
      </c>
      <c r="J52" s="187">
        <v>0</v>
      </c>
      <c r="K52" s="99" t="e">
        <f>J53/G52</f>
        <v>#DIV/0!</v>
      </c>
      <c r="L52" s="99">
        <f>J53/I52</f>
        <v>1.2607209302325582</v>
      </c>
      <c r="M52" s="99">
        <f>J53/H52</f>
        <v>1.2607209302325582</v>
      </c>
    </row>
    <row r="53" spans="2:13" x14ac:dyDescent="0.25">
      <c r="B53" s="8"/>
      <c r="C53" s="28"/>
      <c r="D53" s="8"/>
      <c r="E53" s="8">
        <v>3293</v>
      </c>
      <c r="F53" s="34" t="s">
        <v>99</v>
      </c>
      <c r="G53" s="57">
        <v>658.41</v>
      </c>
      <c r="H53" s="57">
        <v>730</v>
      </c>
      <c r="I53" s="57">
        <v>730</v>
      </c>
      <c r="J53" s="56">
        <v>1084.22</v>
      </c>
      <c r="K53" s="99">
        <f>J54/G53</f>
        <v>1.3137710545101078</v>
      </c>
      <c r="L53" s="99">
        <f>J54/I53</f>
        <v>1.1849315068493151</v>
      </c>
      <c r="M53" s="99">
        <f>J54/H53</f>
        <v>1.1849315068493151</v>
      </c>
    </row>
    <row r="54" spans="2:13" x14ac:dyDescent="0.25">
      <c r="B54" s="8"/>
      <c r="C54" s="28"/>
      <c r="D54" s="8"/>
      <c r="E54" s="8">
        <v>3294</v>
      </c>
      <c r="F54" s="34" t="s">
        <v>100</v>
      </c>
      <c r="G54" s="57">
        <v>776.43</v>
      </c>
      <c r="H54" s="57">
        <v>630</v>
      </c>
      <c r="I54" s="57">
        <v>630</v>
      </c>
      <c r="J54" s="56">
        <v>865</v>
      </c>
      <c r="K54" s="99">
        <f>J55/G54</f>
        <v>2.4383009414886083</v>
      </c>
      <c r="L54" s="99">
        <f>J55/I54</f>
        <v>3.0050317460317459</v>
      </c>
      <c r="M54" s="99">
        <f>J55/H54</f>
        <v>3.0050317460317459</v>
      </c>
    </row>
    <row r="55" spans="2:13" x14ac:dyDescent="0.25">
      <c r="B55" s="8"/>
      <c r="C55" s="28"/>
      <c r="D55" s="8"/>
      <c r="E55" s="8">
        <v>3295</v>
      </c>
      <c r="F55" s="34" t="s">
        <v>102</v>
      </c>
      <c r="G55" s="57">
        <v>1481.52</v>
      </c>
      <c r="H55" s="57">
        <v>2260</v>
      </c>
      <c r="I55" s="57">
        <v>2260</v>
      </c>
      <c r="J55" s="56">
        <v>1893.17</v>
      </c>
      <c r="K55" s="99">
        <f>J56/G55</f>
        <v>0.90748690534046117</v>
      </c>
      <c r="L55" s="99">
        <f>J56/I55</f>
        <v>0.59489380530973457</v>
      </c>
      <c r="M55" s="99">
        <f>J56/H55</f>
        <v>0.59489380530973457</v>
      </c>
    </row>
    <row r="56" spans="2:13" x14ac:dyDescent="0.25">
      <c r="B56" s="8"/>
      <c r="C56" s="28"/>
      <c r="D56" s="8"/>
      <c r="E56" s="8">
        <v>3299</v>
      </c>
      <c r="F56" s="34" t="s">
        <v>101</v>
      </c>
      <c r="G56" s="57">
        <v>901.69</v>
      </c>
      <c r="H56" s="57">
        <v>6470</v>
      </c>
      <c r="I56" s="57">
        <v>6470</v>
      </c>
      <c r="J56" s="56">
        <v>1344.46</v>
      </c>
      <c r="K56" s="99" t="e">
        <f>#REF!/G56</f>
        <v>#REF!</v>
      </c>
      <c r="L56" s="99" t="e">
        <f>#REF!/I56</f>
        <v>#REF!</v>
      </c>
      <c r="M56" s="99" t="e">
        <f>#REF!/H56</f>
        <v>#REF!</v>
      </c>
    </row>
    <row r="57" spans="2:13" x14ac:dyDescent="0.25">
      <c r="B57" s="8"/>
      <c r="C57" s="28">
        <v>34</v>
      </c>
      <c r="D57" s="8"/>
      <c r="E57" s="8"/>
      <c r="F57" s="34"/>
      <c r="G57" s="59">
        <v>627.91999999999996</v>
      </c>
      <c r="H57" s="59">
        <v>750</v>
      </c>
      <c r="I57" s="59">
        <v>750</v>
      </c>
      <c r="J57" s="88">
        <v>717.71</v>
      </c>
      <c r="K57" s="99">
        <f t="shared" si="3"/>
        <v>1.1429959230475222</v>
      </c>
      <c r="L57" s="99">
        <f t="shared" si="4"/>
        <v>0.95694666666666672</v>
      </c>
      <c r="M57" s="99">
        <f t="shared" si="2"/>
        <v>0.95694666666666672</v>
      </c>
    </row>
    <row r="58" spans="2:13" x14ac:dyDescent="0.25">
      <c r="B58" s="8"/>
      <c r="C58" s="28"/>
      <c r="D58" s="8">
        <v>343</v>
      </c>
      <c r="E58" s="8"/>
      <c r="F58" s="34"/>
      <c r="G58" s="59">
        <v>627.91999999999996</v>
      </c>
      <c r="H58" s="59">
        <v>750</v>
      </c>
      <c r="I58" s="59">
        <v>750</v>
      </c>
      <c r="J58" s="88">
        <v>717.71</v>
      </c>
      <c r="K58" s="99">
        <f t="shared" si="3"/>
        <v>1.1429959230475222</v>
      </c>
      <c r="L58" s="99">
        <f t="shared" si="4"/>
        <v>0.95694666666666672</v>
      </c>
      <c r="M58" s="99">
        <f t="shared" si="2"/>
        <v>0.95694666666666672</v>
      </c>
    </row>
    <row r="59" spans="2:13" x14ac:dyDescent="0.25">
      <c r="B59" s="8"/>
      <c r="C59" s="28"/>
      <c r="D59" s="8"/>
      <c r="E59" s="8">
        <v>3431</v>
      </c>
      <c r="F59" s="34" t="s">
        <v>103</v>
      </c>
      <c r="G59" s="57">
        <v>627.29</v>
      </c>
      <c r="H59" s="57">
        <v>620</v>
      </c>
      <c r="I59" s="57">
        <v>620</v>
      </c>
      <c r="J59" s="56">
        <v>717.71</v>
      </c>
      <c r="K59" s="99">
        <f t="shared" si="3"/>
        <v>1.1441438569082882</v>
      </c>
      <c r="L59" s="99">
        <f t="shared" si="4"/>
        <v>1.1575967741935485</v>
      </c>
      <c r="M59" s="99">
        <f t="shared" si="2"/>
        <v>1.1575967741935485</v>
      </c>
    </row>
    <row r="60" spans="2:13" x14ac:dyDescent="0.25">
      <c r="B60" s="8"/>
      <c r="C60" s="28"/>
      <c r="D60" s="8"/>
      <c r="E60" s="8">
        <v>3433</v>
      </c>
      <c r="F60" s="34" t="s">
        <v>104</v>
      </c>
      <c r="G60" s="57">
        <v>0.63</v>
      </c>
      <c r="H60" s="57">
        <v>130</v>
      </c>
      <c r="I60" s="57">
        <v>130</v>
      </c>
      <c r="J60" s="56">
        <v>0</v>
      </c>
      <c r="K60" s="99">
        <f t="shared" si="3"/>
        <v>0</v>
      </c>
      <c r="L60" s="99">
        <f t="shared" si="4"/>
        <v>0</v>
      </c>
      <c r="M60" s="99">
        <f t="shared" si="2"/>
        <v>0</v>
      </c>
    </row>
    <row r="61" spans="2:13" x14ac:dyDescent="0.25">
      <c r="B61" s="8"/>
      <c r="C61" s="28">
        <v>38</v>
      </c>
      <c r="D61" s="8"/>
      <c r="E61" s="8">
        <v>3812</v>
      </c>
      <c r="F61" s="34" t="s">
        <v>154</v>
      </c>
      <c r="G61" s="57"/>
      <c r="H61" s="57">
        <v>370</v>
      </c>
      <c r="I61" s="57">
        <v>0</v>
      </c>
      <c r="J61" s="56">
        <v>0</v>
      </c>
      <c r="K61" s="99" t="e">
        <f t="shared" si="3"/>
        <v>#DIV/0!</v>
      </c>
      <c r="L61" s="99" t="e">
        <f t="shared" si="4"/>
        <v>#DIV/0!</v>
      </c>
      <c r="M61" s="99">
        <f t="shared" si="2"/>
        <v>0</v>
      </c>
    </row>
    <row r="62" spans="2:13" x14ac:dyDescent="0.25">
      <c r="B62" s="10">
        <v>4</v>
      </c>
      <c r="C62" s="11"/>
      <c r="D62" s="11"/>
      <c r="E62" s="11"/>
      <c r="F62" s="26" t="s">
        <v>5</v>
      </c>
      <c r="G62" s="59">
        <v>9348.5400000000009</v>
      </c>
      <c r="H62" s="59">
        <v>35420</v>
      </c>
      <c r="I62" s="59">
        <v>147950</v>
      </c>
      <c r="J62" s="88">
        <v>6200.29</v>
      </c>
      <c r="K62" s="99">
        <f t="shared" si="3"/>
        <v>0.66323618447372523</v>
      </c>
      <c r="L62" s="99">
        <f t="shared" si="4"/>
        <v>4.1908009462656305E-2</v>
      </c>
      <c r="M62" s="99">
        <f>J62/H62</f>
        <v>0.17505053642010163</v>
      </c>
    </row>
    <row r="63" spans="2:13" x14ac:dyDescent="0.25">
      <c r="B63" s="12"/>
      <c r="C63" s="12">
        <v>42</v>
      </c>
      <c r="D63" s="12"/>
      <c r="E63" s="12"/>
      <c r="F63" s="27" t="s">
        <v>105</v>
      </c>
      <c r="G63" s="57">
        <v>9348.5400000000009</v>
      </c>
      <c r="H63" s="57">
        <v>35420</v>
      </c>
      <c r="I63" s="67">
        <v>0</v>
      </c>
      <c r="J63" s="56">
        <v>6200.29</v>
      </c>
      <c r="K63" s="99">
        <f t="shared" si="3"/>
        <v>0.66323618447372523</v>
      </c>
      <c r="L63" s="99" t="e">
        <f t="shared" si="4"/>
        <v>#DIV/0!</v>
      </c>
      <c r="M63" s="99">
        <f t="shared" si="2"/>
        <v>0.17505053642010163</v>
      </c>
    </row>
    <row r="64" spans="2:13" x14ac:dyDescent="0.25">
      <c r="B64" s="12"/>
      <c r="C64" s="12"/>
      <c r="D64" s="8">
        <v>422</v>
      </c>
      <c r="E64" s="8"/>
      <c r="F64" s="8"/>
      <c r="G64" s="57">
        <v>9141.24</v>
      </c>
      <c r="H64" s="57">
        <v>30790</v>
      </c>
      <c r="I64" s="67">
        <v>143620</v>
      </c>
      <c r="J64" s="56">
        <v>5987.84</v>
      </c>
      <c r="K64" s="99">
        <f t="shared" si="3"/>
        <v>0.65503585946764342</v>
      </c>
      <c r="L64" s="99">
        <f t="shared" si="4"/>
        <v>4.1692243420136471E-2</v>
      </c>
      <c r="M64" s="99">
        <f t="shared" si="2"/>
        <v>0.19447353036700227</v>
      </c>
    </row>
    <row r="65" spans="2:13" x14ac:dyDescent="0.25">
      <c r="B65" s="12"/>
      <c r="C65" s="12"/>
      <c r="D65" s="8"/>
      <c r="E65" s="8">
        <v>4221</v>
      </c>
      <c r="F65" s="8" t="s">
        <v>106</v>
      </c>
      <c r="G65" s="57">
        <v>6088.49</v>
      </c>
      <c r="H65" s="57">
        <v>26670</v>
      </c>
      <c r="I65" s="67">
        <v>140000</v>
      </c>
      <c r="J65" s="56">
        <v>1521.8</v>
      </c>
      <c r="K65" s="99">
        <f t="shared" si="3"/>
        <v>0.24994703120149658</v>
      </c>
      <c r="L65" s="99">
        <f t="shared" si="4"/>
        <v>1.0869999999999999E-2</v>
      </c>
      <c r="M65" s="99">
        <f t="shared" si="2"/>
        <v>5.7060367454068242E-2</v>
      </c>
    </row>
    <row r="66" spans="2:13" x14ac:dyDescent="0.25">
      <c r="B66" s="12"/>
      <c r="C66" s="12"/>
      <c r="D66" s="8"/>
      <c r="E66" s="8">
        <v>4222</v>
      </c>
      <c r="F66" s="8" t="s">
        <v>149</v>
      </c>
      <c r="G66" s="57">
        <v>0</v>
      </c>
      <c r="H66" s="57">
        <v>500</v>
      </c>
      <c r="I66" s="67">
        <v>0</v>
      </c>
      <c r="J66" s="56">
        <v>192</v>
      </c>
      <c r="K66" s="99" t="e">
        <f t="shared" si="3"/>
        <v>#DIV/0!</v>
      </c>
      <c r="L66" s="99" t="e">
        <f t="shared" si="4"/>
        <v>#DIV/0!</v>
      </c>
      <c r="M66" s="99">
        <f t="shared" si="2"/>
        <v>0.38400000000000001</v>
      </c>
    </row>
    <row r="67" spans="2:13" x14ac:dyDescent="0.25">
      <c r="B67" s="12"/>
      <c r="C67" s="12"/>
      <c r="D67" s="8"/>
      <c r="E67" s="8">
        <v>4226</v>
      </c>
      <c r="F67" s="8" t="s">
        <v>165</v>
      </c>
      <c r="G67" s="57">
        <v>2087.0700000000002</v>
      </c>
      <c r="H67" s="57"/>
      <c r="I67" s="67"/>
      <c r="J67" s="56">
        <v>2602.5</v>
      </c>
      <c r="K67" s="99">
        <f t="shared" si="3"/>
        <v>1.246963446362604</v>
      </c>
      <c r="L67" s="99"/>
      <c r="M67" s="99"/>
    </row>
    <row r="68" spans="2:13" x14ac:dyDescent="0.25">
      <c r="B68" s="12"/>
      <c r="C68" s="12"/>
      <c r="D68" s="8"/>
      <c r="E68" s="8">
        <v>4223</v>
      </c>
      <c r="F68" s="8" t="s">
        <v>107</v>
      </c>
      <c r="G68" s="57">
        <v>702.77</v>
      </c>
      <c r="H68" s="57">
        <v>460</v>
      </c>
      <c r="I68" s="67">
        <v>460</v>
      </c>
      <c r="J68" s="56">
        <v>0</v>
      </c>
      <c r="K68" s="99">
        <f t="shared" si="3"/>
        <v>0</v>
      </c>
      <c r="L68" s="99">
        <f t="shared" si="4"/>
        <v>0</v>
      </c>
      <c r="M68" s="99">
        <f t="shared" si="2"/>
        <v>0</v>
      </c>
    </row>
    <row r="69" spans="2:13" x14ac:dyDescent="0.25">
      <c r="B69" s="12"/>
      <c r="C69" s="12"/>
      <c r="D69" s="8"/>
      <c r="E69" s="8">
        <v>4227</v>
      </c>
      <c r="F69" s="8" t="s">
        <v>108</v>
      </c>
      <c r="G69" s="57">
        <v>262.92</v>
      </c>
      <c r="H69" s="57">
        <v>3160</v>
      </c>
      <c r="I69" s="67">
        <v>3160</v>
      </c>
      <c r="J69" s="56">
        <v>1671.54</v>
      </c>
      <c r="K69" s="99">
        <f t="shared" si="3"/>
        <v>6.3575992697398442</v>
      </c>
      <c r="L69" s="99">
        <f t="shared" si="4"/>
        <v>0.52896835443037971</v>
      </c>
      <c r="M69" s="99">
        <f t="shared" si="2"/>
        <v>0.52896835443037971</v>
      </c>
    </row>
    <row r="70" spans="2:13" x14ac:dyDescent="0.25">
      <c r="B70" s="12"/>
      <c r="C70" s="12"/>
      <c r="D70" s="8">
        <v>424</v>
      </c>
      <c r="E70" s="8"/>
      <c r="F70" s="8"/>
      <c r="G70" s="57">
        <v>207.3</v>
      </c>
      <c r="H70" s="57">
        <v>4630</v>
      </c>
      <c r="I70" s="67">
        <v>0</v>
      </c>
      <c r="J70" s="56">
        <v>212.45</v>
      </c>
      <c r="K70" s="99">
        <f t="shared" si="3"/>
        <v>1.0248432223830197</v>
      </c>
      <c r="L70" s="99" t="e">
        <f t="shared" si="4"/>
        <v>#DIV/0!</v>
      </c>
      <c r="M70" s="99">
        <f t="shared" si="2"/>
        <v>4.5885529157667387E-2</v>
      </c>
    </row>
    <row r="71" spans="2:13" x14ac:dyDescent="0.25">
      <c r="B71" s="12"/>
      <c r="C71" s="12" t="s">
        <v>15</v>
      </c>
      <c r="D71" s="8"/>
      <c r="E71" s="8">
        <v>4241</v>
      </c>
      <c r="F71" s="8" t="s">
        <v>109</v>
      </c>
      <c r="G71" s="57">
        <v>207.3</v>
      </c>
      <c r="H71" s="57">
        <v>4630</v>
      </c>
      <c r="I71" s="67">
        <v>4330</v>
      </c>
      <c r="J71" s="56">
        <v>212.45</v>
      </c>
      <c r="K71" s="99">
        <f t="shared" si="3"/>
        <v>1.0248432223830197</v>
      </c>
      <c r="L71" s="99">
        <f t="shared" si="4"/>
        <v>4.9064665127020783E-2</v>
      </c>
      <c r="M71" s="99">
        <f t="shared" si="2"/>
        <v>4.5885529157667387E-2</v>
      </c>
    </row>
  </sheetData>
  <protectedRanges>
    <protectedRange algorithmName="SHA-512" hashValue="R8frfBQ/MhInQYm+jLEgMwgPwCkrGPIUaxyIFLRSCn/+fIsUU6bmJDax/r7gTh2PEAEvgODYwg0rRRjqSM/oww==" saltValue="tbZzHO5lCNHCDH5y3XGZag==" spinCount="100000" sqref="F13" name="Range1_1"/>
  </protectedRanges>
  <mergeCells count="7">
    <mergeCell ref="B8:F8"/>
    <mergeCell ref="B9:F9"/>
    <mergeCell ref="B19:F19"/>
    <mergeCell ref="B20:F20"/>
    <mergeCell ref="B2:L2"/>
    <mergeCell ref="B4:L4"/>
    <mergeCell ref="B6:L6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5"/>
  <sheetViews>
    <sheetView workbookViewId="0">
      <selection activeCell="F10" sqref="F10"/>
    </sheetView>
  </sheetViews>
  <sheetFormatPr defaultRowHeight="15" x14ac:dyDescent="0.25"/>
  <cols>
    <col min="2" max="2" width="37.7109375" customWidth="1"/>
    <col min="3" max="5" width="25.28515625" style="92" customWidth="1"/>
    <col min="6" max="6" width="25.28515625" customWidth="1"/>
    <col min="7" max="8" width="15.7109375" customWidth="1"/>
  </cols>
  <sheetData>
    <row r="1" spans="2:8" ht="18" x14ac:dyDescent="0.25">
      <c r="B1" s="20"/>
      <c r="C1" s="90"/>
      <c r="D1" s="90"/>
      <c r="E1" s="90"/>
      <c r="F1" s="3"/>
      <c r="G1" s="3"/>
      <c r="H1" s="3"/>
    </row>
    <row r="2" spans="2:8" ht="15.75" customHeight="1" x14ac:dyDescent="0.25">
      <c r="B2" s="118" t="s">
        <v>36</v>
      </c>
      <c r="C2" s="118"/>
      <c r="D2" s="118"/>
      <c r="E2" s="118"/>
      <c r="F2" s="118"/>
      <c r="G2" s="118"/>
      <c r="H2" s="118"/>
    </row>
    <row r="3" spans="2:8" ht="18" x14ac:dyDescent="0.25">
      <c r="B3" s="20"/>
      <c r="C3" s="90"/>
      <c r="D3" s="90"/>
      <c r="E3" s="90"/>
      <c r="F3" s="3"/>
      <c r="G3" s="3"/>
      <c r="H3" s="3"/>
    </row>
    <row r="4" spans="2:8" ht="25.5" x14ac:dyDescent="0.25">
      <c r="B4" s="47" t="s">
        <v>6</v>
      </c>
      <c r="C4" s="91" t="s">
        <v>162</v>
      </c>
      <c r="D4" s="91" t="s">
        <v>51</v>
      </c>
      <c r="E4" s="91" t="s">
        <v>48</v>
      </c>
      <c r="F4" s="47" t="s">
        <v>164</v>
      </c>
      <c r="G4" s="47" t="s">
        <v>16</v>
      </c>
      <c r="H4" s="47" t="s">
        <v>49</v>
      </c>
    </row>
    <row r="5" spans="2:8" x14ac:dyDescent="0.25">
      <c r="B5" s="47">
        <v>1</v>
      </c>
      <c r="C5" s="91">
        <v>2</v>
      </c>
      <c r="D5" s="91">
        <v>3</v>
      </c>
      <c r="E5" s="91">
        <v>4</v>
      </c>
      <c r="F5" s="47">
        <v>5</v>
      </c>
      <c r="G5" s="47" t="s">
        <v>18</v>
      </c>
      <c r="H5" s="47" t="s">
        <v>19</v>
      </c>
    </row>
    <row r="6" spans="2:8" x14ac:dyDescent="0.25">
      <c r="B6" s="7" t="s">
        <v>35</v>
      </c>
      <c r="C6" s="57">
        <v>639952.97</v>
      </c>
      <c r="D6" s="57">
        <v>753252</v>
      </c>
      <c r="E6" s="67">
        <v>862452</v>
      </c>
      <c r="F6" s="33">
        <v>728457.47</v>
      </c>
      <c r="G6" s="99">
        <f>F6/C6</f>
        <v>1.1382984440247226</v>
      </c>
      <c r="H6" s="99">
        <f>F6/E6</f>
        <v>0.84463537680937606</v>
      </c>
    </row>
    <row r="7" spans="2:8" x14ac:dyDescent="0.25">
      <c r="B7" s="7" t="s">
        <v>33</v>
      </c>
      <c r="C7" s="57">
        <v>89774.96</v>
      </c>
      <c r="D7" s="57">
        <v>132600</v>
      </c>
      <c r="E7" s="57">
        <v>242090</v>
      </c>
      <c r="F7" s="33">
        <v>118212.75</v>
      </c>
      <c r="G7" s="99">
        <f t="shared" ref="G7:G24" si="0">F7/C7</f>
        <v>1.3167675039899767</v>
      </c>
      <c r="H7" s="99">
        <f t="shared" ref="H7:H25" si="1">F7/E7</f>
        <v>0.48830083853112477</v>
      </c>
    </row>
    <row r="8" spans="2:8" x14ac:dyDescent="0.25">
      <c r="B8" s="37" t="s">
        <v>32</v>
      </c>
      <c r="C8" s="57">
        <v>6211.56</v>
      </c>
      <c r="D8" s="57">
        <v>56230</v>
      </c>
      <c r="E8" s="57">
        <v>164050</v>
      </c>
      <c r="F8" s="33">
        <v>35766.89</v>
      </c>
      <c r="G8" s="99">
        <f t="shared" si="0"/>
        <v>5.7581171235567226</v>
      </c>
      <c r="H8" s="99">
        <f t="shared" si="1"/>
        <v>0.21802432185309356</v>
      </c>
    </row>
    <row r="9" spans="2:8" x14ac:dyDescent="0.25">
      <c r="B9" s="66" t="s">
        <v>110</v>
      </c>
      <c r="C9" s="57">
        <v>83563.399999999994</v>
      </c>
      <c r="D9" s="57">
        <v>76370</v>
      </c>
      <c r="E9" s="57">
        <v>78040</v>
      </c>
      <c r="F9" s="33">
        <v>82445.86</v>
      </c>
      <c r="G9" s="99">
        <f t="shared" si="0"/>
        <v>0.98662644171970038</v>
      </c>
      <c r="H9" s="99">
        <f t="shared" si="1"/>
        <v>1.0564564325986674</v>
      </c>
    </row>
    <row r="10" spans="2:8" ht="25.5" x14ac:dyDescent="0.25">
      <c r="B10" s="7" t="s">
        <v>120</v>
      </c>
      <c r="C10" s="57">
        <v>521335.67</v>
      </c>
      <c r="D10" s="57">
        <v>589992</v>
      </c>
      <c r="E10" s="67">
        <v>589702</v>
      </c>
      <c r="F10" s="33">
        <v>577885.47</v>
      </c>
      <c r="G10" s="99">
        <f t="shared" si="0"/>
        <v>1.1084709971984077</v>
      </c>
      <c r="H10" s="99">
        <f t="shared" si="1"/>
        <v>0.97996186209305713</v>
      </c>
    </row>
    <row r="11" spans="2:8" x14ac:dyDescent="0.25">
      <c r="B11" s="35">
        <v>52</v>
      </c>
      <c r="C11" s="57">
        <v>521335.67</v>
      </c>
      <c r="D11" s="57">
        <v>589992</v>
      </c>
      <c r="E11" s="67">
        <v>589702</v>
      </c>
      <c r="F11" s="33">
        <v>577885.47</v>
      </c>
      <c r="G11" s="99">
        <f t="shared" si="0"/>
        <v>1.1084709971984077</v>
      </c>
      <c r="H11" s="99">
        <f t="shared" si="1"/>
        <v>0.97996186209305713</v>
      </c>
    </row>
    <row r="12" spans="2:8" x14ac:dyDescent="0.25">
      <c r="B12" s="7" t="s">
        <v>118</v>
      </c>
      <c r="C12" s="57">
        <v>0</v>
      </c>
      <c r="D12" s="57">
        <v>130</v>
      </c>
      <c r="E12" s="67">
        <v>130</v>
      </c>
      <c r="F12" s="33">
        <v>0.11</v>
      </c>
      <c r="G12" s="99" t="e">
        <f t="shared" si="0"/>
        <v>#DIV/0!</v>
      </c>
      <c r="H12" s="99">
        <f t="shared" si="1"/>
        <v>8.461538461538462E-4</v>
      </c>
    </row>
    <row r="13" spans="2:8" ht="25.5" x14ac:dyDescent="0.25">
      <c r="B13" s="68" t="s">
        <v>119</v>
      </c>
      <c r="C13" s="57">
        <v>28842.34</v>
      </c>
      <c r="D13" s="57">
        <v>30530</v>
      </c>
      <c r="E13" s="67">
        <v>30530</v>
      </c>
      <c r="F13" s="33">
        <v>32359.14</v>
      </c>
      <c r="G13" s="99">
        <f t="shared" si="0"/>
        <v>1.1219318543502366</v>
      </c>
      <c r="H13" s="99">
        <f t="shared" si="1"/>
        <v>1.0599128725843432</v>
      </c>
    </row>
    <row r="14" spans="2:8" x14ac:dyDescent="0.25">
      <c r="B14" s="12" t="s">
        <v>15</v>
      </c>
      <c r="C14" s="57"/>
      <c r="D14" s="57"/>
      <c r="E14" s="67"/>
      <c r="F14" s="33"/>
      <c r="G14" s="99"/>
      <c r="H14" s="99"/>
    </row>
    <row r="15" spans="2:8" x14ac:dyDescent="0.25">
      <c r="B15" s="35"/>
      <c r="C15" s="57"/>
      <c r="D15" s="57"/>
      <c r="E15" s="67"/>
      <c r="F15" s="33"/>
      <c r="G15" s="99"/>
      <c r="H15" s="99"/>
    </row>
    <row r="16" spans="2:8" ht="15.75" customHeight="1" x14ac:dyDescent="0.25">
      <c r="B16" s="7" t="s">
        <v>34</v>
      </c>
      <c r="C16" s="57">
        <v>619644.69999999995</v>
      </c>
      <c r="D16" s="57">
        <v>753252</v>
      </c>
      <c r="E16" s="67">
        <v>862452</v>
      </c>
      <c r="F16" s="33">
        <v>711082.24</v>
      </c>
      <c r="G16" s="99">
        <f t="shared" si="0"/>
        <v>1.1475644671857921</v>
      </c>
      <c r="H16" s="99">
        <f t="shared" si="1"/>
        <v>0.82448906142022971</v>
      </c>
    </row>
    <row r="17" spans="2:8" ht="15.75" customHeight="1" x14ac:dyDescent="0.25">
      <c r="B17" s="7" t="s">
        <v>33</v>
      </c>
      <c r="C17" s="92">
        <v>73822.58</v>
      </c>
      <c r="D17" s="57">
        <v>152600</v>
      </c>
      <c r="E17" s="57">
        <v>242090</v>
      </c>
      <c r="F17" s="33">
        <v>110474.05</v>
      </c>
      <c r="G17" s="99">
        <f t="shared" si="0"/>
        <v>1.4964804806334322</v>
      </c>
      <c r="H17" s="99">
        <f t="shared" si="1"/>
        <v>0.45633462761782811</v>
      </c>
    </row>
    <row r="18" spans="2:8" x14ac:dyDescent="0.25">
      <c r="B18" s="37" t="s">
        <v>32</v>
      </c>
      <c r="C18" s="57">
        <v>6211.56</v>
      </c>
      <c r="D18" s="57">
        <v>56230</v>
      </c>
      <c r="E18" s="57">
        <v>164050</v>
      </c>
      <c r="F18" s="33">
        <v>9475.27</v>
      </c>
      <c r="G18" s="99">
        <f t="shared" si="0"/>
        <v>1.5254251749962973</v>
      </c>
      <c r="H18" s="99">
        <f t="shared" si="1"/>
        <v>5.7758427308747334E-2</v>
      </c>
    </row>
    <row r="19" spans="2:8" x14ac:dyDescent="0.25">
      <c r="B19" s="36" t="s">
        <v>111</v>
      </c>
      <c r="C19" s="57">
        <v>67611.02</v>
      </c>
      <c r="D19" s="57">
        <v>76370</v>
      </c>
      <c r="E19" s="57">
        <v>78040</v>
      </c>
      <c r="F19" s="33">
        <v>100998.78</v>
      </c>
      <c r="G19" s="99">
        <f t="shared" si="0"/>
        <v>1.493821273514288</v>
      </c>
      <c r="H19" s="99">
        <f t="shared" si="1"/>
        <v>1.2941924654023578</v>
      </c>
    </row>
    <row r="20" spans="2:8" x14ac:dyDescent="0.25">
      <c r="B20" s="36"/>
      <c r="C20" s="57"/>
      <c r="D20" s="57"/>
      <c r="E20" s="57"/>
      <c r="F20" s="33"/>
      <c r="G20" s="99"/>
      <c r="H20" s="99"/>
    </row>
    <row r="21" spans="2:8" x14ac:dyDescent="0.25">
      <c r="B21" s="7" t="s">
        <v>112</v>
      </c>
      <c r="C21" s="57">
        <v>517281.32</v>
      </c>
      <c r="D21" s="57">
        <v>589992</v>
      </c>
      <c r="E21" s="67">
        <v>586242</v>
      </c>
      <c r="F21" s="33">
        <v>577982.36</v>
      </c>
      <c r="G21" s="99">
        <f t="shared" si="0"/>
        <v>1.1173462826765135</v>
      </c>
      <c r="H21" s="99">
        <f t="shared" si="1"/>
        <v>0.98591086957263385</v>
      </c>
    </row>
    <row r="22" spans="2:8" x14ac:dyDescent="0.25">
      <c r="B22" s="35" t="s">
        <v>113</v>
      </c>
      <c r="C22" s="57">
        <v>517281.32</v>
      </c>
      <c r="D22" s="57">
        <v>589992</v>
      </c>
      <c r="E22" s="67">
        <v>586242</v>
      </c>
      <c r="F22" s="33">
        <v>577982.36</v>
      </c>
      <c r="G22" s="99">
        <f t="shared" si="0"/>
        <v>1.1173462826765135</v>
      </c>
      <c r="H22" s="99">
        <f t="shared" si="1"/>
        <v>0.98591086957263385</v>
      </c>
    </row>
    <row r="23" spans="2:8" x14ac:dyDescent="0.25">
      <c r="B23" s="7" t="s">
        <v>114</v>
      </c>
      <c r="C23" s="57">
        <v>28540.799999999999</v>
      </c>
      <c r="D23" s="57">
        <v>30530</v>
      </c>
      <c r="E23" s="67">
        <v>30530</v>
      </c>
      <c r="F23" s="33">
        <v>22625.83</v>
      </c>
      <c r="G23" s="99">
        <f t="shared" si="0"/>
        <v>0.79275388216167741</v>
      </c>
      <c r="H23" s="99">
        <f t="shared" si="1"/>
        <v>0.7411015394693744</v>
      </c>
    </row>
    <row r="24" spans="2:8" x14ac:dyDescent="0.25">
      <c r="B24" s="35">
        <v>43</v>
      </c>
      <c r="C24" s="57">
        <v>28540.799999999999</v>
      </c>
      <c r="D24" s="57">
        <v>30530</v>
      </c>
      <c r="E24" s="67">
        <v>30530</v>
      </c>
      <c r="F24" s="33">
        <v>22625.83</v>
      </c>
      <c r="G24" s="99">
        <f t="shared" si="0"/>
        <v>0.79275388216167741</v>
      </c>
      <c r="H24" s="99">
        <f t="shared" si="1"/>
        <v>0.7411015394693744</v>
      </c>
    </row>
    <row r="25" spans="2:8" x14ac:dyDescent="0.25">
      <c r="B25" s="12" t="s">
        <v>115</v>
      </c>
      <c r="C25" s="57">
        <v>0</v>
      </c>
      <c r="D25" s="57">
        <v>130</v>
      </c>
      <c r="E25" s="67">
        <v>130</v>
      </c>
      <c r="F25" s="33">
        <v>0</v>
      </c>
      <c r="G25" s="99"/>
      <c r="H25" s="99">
        <f t="shared" si="1"/>
        <v>0</v>
      </c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workbookViewId="0">
      <selection activeCell="F9" sqref="F9"/>
    </sheetView>
  </sheetViews>
  <sheetFormatPr defaultRowHeight="15" x14ac:dyDescent="0.25"/>
  <cols>
    <col min="2" max="2" width="37.7109375" customWidth="1"/>
    <col min="3" max="6" width="25.28515625" style="92" customWidth="1"/>
    <col min="7" max="8" width="15.7109375" customWidth="1"/>
  </cols>
  <sheetData>
    <row r="1" spans="2:8" ht="18" x14ac:dyDescent="0.25">
      <c r="B1" s="20"/>
      <c r="C1" s="90"/>
      <c r="D1" s="90"/>
      <c r="E1" s="90"/>
      <c r="F1" s="93"/>
      <c r="G1" s="3"/>
      <c r="H1" s="3"/>
    </row>
    <row r="2" spans="2:8" ht="15.75" customHeight="1" x14ac:dyDescent="0.25">
      <c r="B2" s="118" t="s">
        <v>45</v>
      </c>
      <c r="C2" s="118"/>
      <c r="D2" s="118"/>
      <c r="E2" s="118"/>
      <c r="F2" s="118"/>
      <c r="G2" s="118"/>
      <c r="H2" s="118"/>
    </row>
    <row r="3" spans="2:8" ht="18" x14ac:dyDescent="0.25">
      <c r="B3" s="20"/>
      <c r="C3" s="90"/>
      <c r="D3" s="90"/>
      <c r="E3" s="90"/>
      <c r="F3" s="93"/>
      <c r="G3" s="3"/>
      <c r="H3" s="3"/>
    </row>
    <row r="4" spans="2:8" ht="25.5" x14ac:dyDescent="0.25">
      <c r="B4" s="47" t="s">
        <v>6</v>
      </c>
      <c r="C4" s="91" t="s">
        <v>167</v>
      </c>
      <c r="D4" s="91" t="s">
        <v>51</v>
      </c>
      <c r="E4" s="91" t="s">
        <v>48</v>
      </c>
      <c r="F4" s="91" t="s">
        <v>168</v>
      </c>
      <c r="G4" s="47" t="s">
        <v>16</v>
      </c>
      <c r="H4" s="47" t="s">
        <v>49</v>
      </c>
    </row>
    <row r="5" spans="2:8" x14ac:dyDescent="0.25">
      <c r="B5" s="47">
        <v>1</v>
      </c>
      <c r="C5" s="91">
        <v>2</v>
      </c>
      <c r="D5" s="91">
        <v>3</v>
      </c>
      <c r="E5" s="91">
        <v>4</v>
      </c>
      <c r="F5" s="91">
        <v>5</v>
      </c>
      <c r="G5" s="47" t="s">
        <v>18</v>
      </c>
      <c r="H5" s="47" t="s">
        <v>19</v>
      </c>
    </row>
    <row r="6" spans="2:8" ht="15.75" customHeight="1" x14ac:dyDescent="0.25">
      <c r="B6" s="7" t="s">
        <v>7</v>
      </c>
      <c r="C6" s="57">
        <v>619644.69999999995</v>
      </c>
      <c r="D6" s="57">
        <v>753252</v>
      </c>
      <c r="E6" s="57">
        <v>862452</v>
      </c>
      <c r="F6" s="56">
        <v>711082.24</v>
      </c>
      <c r="G6" s="99">
        <f>F6/C6</f>
        <v>1.1475644671857921</v>
      </c>
      <c r="H6" s="99">
        <f>F6/E6</f>
        <v>0.82448906142022971</v>
      </c>
    </row>
    <row r="7" spans="2:8" x14ac:dyDescent="0.25">
      <c r="B7" s="14" t="s">
        <v>116</v>
      </c>
      <c r="C7" s="57">
        <v>619644.69999999995</v>
      </c>
      <c r="D7" s="57">
        <v>753252</v>
      </c>
      <c r="E7" s="57">
        <v>862452</v>
      </c>
      <c r="F7" s="56">
        <v>711082.24</v>
      </c>
      <c r="G7" s="99">
        <f t="shared" ref="G7:G8" si="0">F7/C7</f>
        <v>1.1475644671857921</v>
      </c>
      <c r="H7" s="99">
        <f t="shared" ref="H7:H8" si="1">F7/E7</f>
        <v>0.82448906142022971</v>
      </c>
    </row>
    <row r="8" spans="2:8" x14ac:dyDescent="0.25">
      <c r="B8" s="38" t="s">
        <v>117</v>
      </c>
      <c r="C8" s="57">
        <v>619644.69999999995</v>
      </c>
      <c r="D8" s="57">
        <v>753252</v>
      </c>
      <c r="E8" s="57">
        <v>862452</v>
      </c>
      <c r="F8" s="56">
        <v>711082.24</v>
      </c>
      <c r="G8" s="99">
        <f t="shared" si="0"/>
        <v>1.1475644671857921</v>
      </c>
      <c r="H8" s="99">
        <f t="shared" si="1"/>
        <v>0.82448906142022971</v>
      </c>
    </row>
    <row r="9" spans="2:8" x14ac:dyDescent="0.25">
      <c r="B9" s="13"/>
      <c r="C9" s="57"/>
      <c r="D9" s="57"/>
      <c r="E9" s="57"/>
      <c r="F9" s="56"/>
      <c r="G9" s="33"/>
      <c r="H9" s="33"/>
    </row>
    <row r="10" spans="2:8" x14ac:dyDescent="0.25">
      <c r="B10" s="7"/>
      <c r="C10" s="57"/>
      <c r="D10" s="57"/>
      <c r="E10" s="67"/>
      <c r="F10" s="56"/>
      <c r="G10" s="33"/>
      <c r="H10" s="33"/>
    </row>
    <row r="11" spans="2:8" x14ac:dyDescent="0.25">
      <c r="B11" s="35"/>
      <c r="C11" s="57"/>
      <c r="D11" s="57"/>
      <c r="E11" s="67"/>
      <c r="F11" s="56"/>
      <c r="G11" s="33"/>
      <c r="H11" s="33"/>
    </row>
    <row r="12" spans="2:8" x14ac:dyDescent="0.25">
      <c r="B12" s="12" t="s">
        <v>15</v>
      </c>
      <c r="C12" s="57"/>
      <c r="D12" s="57"/>
      <c r="E12" s="67"/>
      <c r="F12" s="56"/>
      <c r="G12" s="33"/>
      <c r="H12" s="33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topLeftCell="E1" workbookViewId="0">
      <selection activeCell="G24" sqref="G2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8" customHeight="1" x14ac:dyDescent="0.25">
      <c r="B2" s="118" t="s">
        <v>69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customHeight="1" x14ac:dyDescent="0.25">
      <c r="B3" s="118" t="s">
        <v>37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8" x14ac:dyDescent="0.25">
      <c r="B4" s="20"/>
      <c r="C4" s="20"/>
      <c r="D4" s="20"/>
      <c r="E4" s="20"/>
      <c r="F4" s="20"/>
      <c r="G4" s="20"/>
      <c r="H4" s="20"/>
      <c r="I4" s="20"/>
      <c r="J4" s="3"/>
      <c r="K4" s="3"/>
      <c r="L4" s="3"/>
    </row>
    <row r="5" spans="2:12" ht="25.5" customHeight="1" x14ac:dyDescent="0.25">
      <c r="B5" s="145" t="s">
        <v>6</v>
      </c>
      <c r="C5" s="146"/>
      <c r="D5" s="146"/>
      <c r="E5" s="146"/>
      <c r="F5" s="147"/>
      <c r="G5" s="49" t="s">
        <v>61</v>
      </c>
      <c r="H5" s="47" t="s">
        <v>51</v>
      </c>
      <c r="I5" s="49" t="s">
        <v>50</v>
      </c>
      <c r="J5" s="49" t="s">
        <v>62</v>
      </c>
      <c r="K5" s="49" t="s">
        <v>16</v>
      </c>
      <c r="L5" s="49" t="s">
        <v>49</v>
      </c>
    </row>
    <row r="6" spans="2:12" x14ac:dyDescent="0.25">
      <c r="B6" s="145">
        <v>1</v>
      </c>
      <c r="C6" s="146"/>
      <c r="D6" s="146"/>
      <c r="E6" s="146"/>
      <c r="F6" s="147"/>
      <c r="G6" s="49">
        <v>2</v>
      </c>
      <c r="H6" s="49">
        <v>3</v>
      </c>
      <c r="I6" s="49">
        <v>4</v>
      </c>
      <c r="J6" s="49">
        <v>5</v>
      </c>
      <c r="K6" s="49" t="s">
        <v>18</v>
      </c>
      <c r="L6" s="49" t="s">
        <v>19</v>
      </c>
    </row>
    <row r="7" spans="2:12" ht="25.5" x14ac:dyDescent="0.25">
      <c r="B7" s="7">
        <v>8</v>
      </c>
      <c r="C7" s="7"/>
      <c r="D7" s="7"/>
      <c r="E7" s="7"/>
      <c r="F7" s="7" t="s">
        <v>8</v>
      </c>
      <c r="G7" s="5"/>
      <c r="H7" s="5"/>
      <c r="I7" s="5"/>
      <c r="J7" s="33"/>
      <c r="K7" s="33"/>
      <c r="L7" s="33"/>
    </row>
    <row r="8" spans="2:12" x14ac:dyDescent="0.25">
      <c r="B8" s="7"/>
      <c r="C8" s="12">
        <v>84</v>
      </c>
      <c r="D8" s="12"/>
      <c r="E8" s="12"/>
      <c r="F8" s="12" t="s">
        <v>13</v>
      </c>
      <c r="G8" s="5"/>
      <c r="H8" s="5"/>
      <c r="I8" s="5"/>
      <c r="J8" s="33"/>
      <c r="K8" s="33"/>
      <c r="L8" s="33"/>
    </row>
    <row r="9" spans="2:12" ht="51" x14ac:dyDescent="0.25">
      <c r="B9" s="8"/>
      <c r="C9" s="8"/>
      <c r="D9" s="8">
        <v>841</v>
      </c>
      <c r="E9" s="8"/>
      <c r="F9" s="34" t="s">
        <v>38</v>
      </c>
      <c r="G9" s="5"/>
      <c r="H9" s="5"/>
      <c r="I9" s="5"/>
      <c r="J9" s="33"/>
      <c r="K9" s="33"/>
      <c r="L9" s="33"/>
    </row>
    <row r="10" spans="2:12" ht="25.5" x14ac:dyDescent="0.25">
      <c r="B10" s="8"/>
      <c r="C10" s="8"/>
      <c r="D10" s="8"/>
      <c r="E10" s="8">
        <v>8413</v>
      </c>
      <c r="F10" s="34" t="s">
        <v>39</v>
      </c>
      <c r="G10" s="5"/>
      <c r="H10" s="5"/>
      <c r="I10" s="5"/>
      <c r="J10" s="33"/>
      <c r="K10" s="33"/>
      <c r="L10" s="33"/>
    </row>
    <row r="11" spans="2:12" x14ac:dyDescent="0.25">
      <c r="B11" s="8"/>
      <c r="C11" s="8"/>
      <c r="D11" s="8"/>
      <c r="E11" s="9" t="s">
        <v>22</v>
      </c>
      <c r="F11" s="14"/>
      <c r="G11" s="5"/>
      <c r="H11" s="5"/>
      <c r="I11" s="5"/>
      <c r="J11" s="33"/>
      <c r="K11" s="33"/>
      <c r="L11" s="33"/>
    </row>
    <row r="12" spans="2:12" ht="25.5" x14ac:dyDescent="0.25">
      <c r="B12" s="10">
        <v>5</v>
      </c>
      <c r="C12" s="11"/>
      <c r="D12" s="11"/>
      <c r="E12" s="11"/>
      <c r="F12" s="26" t="s">
        <v>9</v>
      </c>
      <c r="G12" s="5"/>
      <c r="H12" s="5"/>
      <c r="I12" s="5"/>
      <c r="J12" s="33"/>
      <c r="K12" s="33"/>
      <c r="L12" s="33"/>
    </row>
    <row r="13" spans="2:12" ht="25.5" x14ac:dyDescent="0.25">
      <c r="B13" s="12"/>
      <c r="C13" s="12">
        <v>54</v>
      </c>
      <c r="D13" s="12"/>
      <c r="E13" s="12"/>
      <c r="F13" s="27" t="s">
        <v>14</v>
      </c>
      <c r="G13" s="5"/>
      <c r="H13" s="5"/>
      <c r="I13" s="6"/>
      <c r="J13" s="33"/>
      <c r="K13" s="33"/>
      <c r="L13" s="33"/>
    </row>
    <row r="14" spans="2:12" ht="63.75" x14ac:dyDescent="0.25">
      <c r="B14" s="12"/>
      <c r="C14" s="12"/>
      <c r="D14" s="12">
        <v>541</v>
      </c>
      <c r="E14" s="34"/>
      <c r="F14" s="34" t="s">
        <v>40</v>
      </c>
      <c r="G14" s="5"/>
      <c r="H14" s="5"/>
      <c r="I14" s="6"/>
      <c r="J14" s="33"/>
      <c r="K14" s="33"/>
      <c r="L14" s="33"/>
    </row>
    <row r="15" spans="2:12" ht="38.25" x14ac:dyDescent="0.25">
      <c r="B15" s="12"/>
      <c r="C15" s="12"/>
      <c r="D15" s="12"/>
      <c r="E15" s="34">
        <v>5413</v>
      </c>
      <c r="F15" s="34" t="s">
        <v>41</v>
      </c>
      <c r="G15" s="5"/>
      <c r="H15" s="5"/>
      <c r="I15" s="6"/>
      <c r="J15" s="33"/>
      <c r="K15" s="33"/>
      <c r="L15" s="33"/>
    </row>
    <row r="16" spans="2:12" x14ac:dyDescent="0.25">
      <c r="B16" s="13" t="s">
        <v>15</v>
      </c>
      <c r="C16" s="11"/>
      <c r="D16" s="11"/>
      <c r="E16" s="11"/>
      <c r="F16" s="26" t="s">
        <v>22</v>
      </c>
      <c r="G16" s="5"/>
      <c r="H16" s="5"/>
      <c r="I16" s="5"/>
      <c r="J16" s="33"/>
      <c r="K16" s="33"/>
      <c r="L16" s="33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workbookViewId="0">
      <selection activeCell="D33" sqref="D33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0"/>
      <c r="C1" s="20"/>
      <c r="D1" s="20"/>
      <c r="E1" s="20"/>
      <c r="F1" s="3"/>
      <c r="G1" s="3"/>
      <c r="H1" s="3"/>
    </row>
    <row r="2" spans="2:8" ht="15.75" customHeight="1" x14ac:dyDescent="0.25">
      <c r="B2" s="118" t="s">
        <v>42</v>
      </c>
      <c r="C2" s="118"/>
      <c r="D2" s="118"/>
      <c r="E2" s="118"/>
      <c r="F2" s="118"/>
      <c r="G2" s="118"/>
      <c r="H2" s="118"/>
    </row>
    <row r="3" spans="2:8" ht="18" x14ac:dyDescent="0.25">
      <c r="B3" s="20"/>
      <c r="C3" s="20"/>
      <c r="D3" s="20"/>
      <c r="E3" s="20"/>
      <c r="F3" s="3"/>
      <c r="G3" s="3"/>
      <c r="H3" s="3"/>
    </row>
    <row r="4" spans="2:8" ht="25.5" x14ac:dyDescent="0.25">
      <c r="B4" s="47" t="s">
        <v>6</v>
      </c>
      <c r="C4" s="47" t="s">
        <v>61</v>
      </c>
      <c r="D4" s="47" t="s">
        <v>51</v>
      </c>
      <c r="E4" s="47" t="s">
        <v>48</v>
      </c>
      <c r="F4" s="47" t="s">
        <v>62</v>
      </c>
      <c r="G4" s="47" t="s">
        <v>16</v>
      </c>
      <c r="H4" s="47" t="s">
        <v>49</v>
      </c>
    </row>
    <row r="5" spans="2:8" x14ac:dyDescent="0.25"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 t="s">
        <v>18</v>
      </c>
      <c r="H5" s="47" t="s">
        <v>19</v>
      </c>
    </row>
    <row r="6" spans="2:8" x14ac:dyDescent="0.25">
      <c r="B6" s="7" t="s">
        <v>43</v>
      </c>
      <c r="C6" s="5"/>
      <c r="D6" s="5"/>
      <c r="E6" s="6"/>
      <c r="F6" s="33"/>
      <c r="G6" s="33"/>
      <c r="H6" s="33"/>
    </row>
    <row r="7" spans="2:8" x14ac:dyDescent="0.25">
      <c r="B7" s="7" t="s">
        <v>33</v>
      </c>
      <c r="C7" s="5"/>
      <c r="D7" s="5"/>
      <c r="E7" s="5"/>
      <c r="F7" s="33"/>
      <c r="G7" s="33"/>
      <c r="H7" s="33"/>
    </row>
    <row r="8" spans="2:8" x14ac:dyDescent="0.25">
      <c r="B8" s="37" t="s">
        <v>32</v>
      </c>
      <c r="C8" s="5"/>
      <c r="D8" s="5"/>
      <c r="E8" s="5"/>
      <c r="F8" s="33"/>
      <c r="G8" s="33"/>
      <c r="H8" s="33"/>
    </row>
    <row r="9" spans="2:8" x14ac:dyDescent="0.25">
      <c r="B9" s="36" t="s">
        <v>31</v>
      </c>
      <c r="C9" s="5"/>
      <c r="D9" s="5"/>
      <c r="E9" s="5"/>
      <c r="F9" s="33"/>
      <c r="G9" s="33"/>
      <c r="H9" s="33"/>
    </row>
    <row r="10" spans="2:8" x14ac:dyDescent="0.25">
      <c r="B10" s="36" t="s">
        <v>22</v>
      </c>
      <c r="C10" s="5"/>
      <c r="D10" s="5"/>
      <c r="E10" s="5"/>
      <c r="F10" s="33"/>
      <c r="G10" s="33"/>
      <c r="H10" s="33"/>
    </row>
    <row r="11" spans="2:8" x14ac:dyDescent="0.25">
      <c r="B11" s="7" t="s">
        <v>30</v>
      </c>
      <c r="C11" s="5"/>
      <c r="D11" s="5"/>
      <c r="E11" s="6"/>
      <c r="F11" s="33"/>
      <c r="G11" s="33"/>
      <c r="H11" s="33"/>
    </row>
    <row r="12" spans="2:8" x14ac:dyDescent="0.25">
      <c r="B12" s="35" t="s">
        <v>29</v>
      </c>
      <c r="C12" s="5"/>
      <c r="D12" s="5"/>
      <c r="E12" s="6"/>
      <c r="F12" s="33"/>
      <c r="G12" s="33"/>
      <c r="H12" s="33"/>
    </row>
    <row r="13" spans="2:8" x14ac:dyDescent="0.25">
      <c r="B13" s="7" t="s">
        <v>28</v>
      </c>
      <c r="C13" s="5"/>
      <c r="D13" s="5"/>
      <c r="E13" s="6"/>
      <c r="F13" s="33"/>
      <c r="G13" s="33"/>
      <c r="H13" s="33"/>
    </row>
    <row r="14" spans="2:8" x14ac:dyDescent="0.25">
      <c r="B14" s="35" t="s">
        <v>27</v>
      </c>
      <c r="C14" s="5"/>
      <c r="D14" s="5"/>
      <c r="E14" s="6"/>
      <c r="F14" s="33"/>
      <c r="G14" s="33"/>
      <c r="H14" s="33"/>
    </row>
    <row r="15" spans="2:8" x14ac:dyDescent="0.25">
      <c r="B15" s="12" t="s">
        <v>15</v>
      </c>
      <c r="C15" s="5"/>
      <c r="D15" s="5"/>
      <c r="E15" s="6"/>
      <c r="F15" s="33"/>
      <c r="G15" s="33"/>
      <c r="H15" s="33"/>
    </row>
    <row r="16" spans="2:8" x14ac:dyDescent="0.25">
      <c r="B16" s="35"/>
      <c r="C16" s="5"/>
      <c r="D16" s="5"/>
      <c r="E16" s="6"/>
      <c r="F16" s="33"/>
      <c r="G16" s="33"/>
      <c r="H16" s="33"/>
    </row>
    <row r="17" spans="2:8" ht="15.75" customHeight="1" x14ac:dyDescent="0.25">
      <c r="B17" s="7" t="s">
        <v>44</v>
      </c>
      <c r="C17" s="5"/>
      <c r="D17" s="5"/>
      <c r="E17" s="6"/>
      <c r="F17" s="33"/>
      <c r="G17" s="33"/>
      <c r="H17" s="33"/>
    </row>
    <row r="18" spans="2:8" ht="15.75" customHeight="1" x14ac:dyDescent="0.25">
      <c r="B18" s="7" t="s">
        <v>33</v>
      </c>
      <c r="C18" s="5"/>
      <c r="D18" s="5"/>
      <c r="E18" s="5"/>
      <c r="F18" s="33"/>
      <c r="G18" s="33"/>
      <c r="H18" s="33"/>
    </row>
    <row r="19" spans="2:8" x14ac:dyDescent="0.25">
      <c r="B19" s="37" t="s">
        <v>32</v>
      </c>
      <c r="C19" s="5"/>
      <c r="D19" s="5"/>
      <c r="E19" s="5"/>
      <c r="F19" s="33"/>
      <c r="G19" s="33"/>
      <c r="H19" s="33"/>
    </row>
    <row r="20" spans="2:8" x14ac:dyDescent="0.25">
      <c r="B20" s="36" t="s">
        <v>31</v>
      </c>
      <c r="C20" s="5"/>
      <c r="D20" s="5"/>
      <c r="E20" s="5"/>
      <c r="F20" s="33"/>
      <c r="G20" s="33"/>
      <c r="H20" s="33"/>
    </row>
    <row r="21" spans="2:8" x14ac:dyDescent="0.25">
      <c r="B21" s="36" t="s">
        <v>22</v>
      </c>
      <c r="C21" s="5"/>
      <c r="D21" s="5"/>
      <c r="E21" s="5"/>
      <c r="F21" s="33"/>
      <c r="G21" s="33"/>
      <c r="H21" s="33"/>
    </row>
    <row r="22" spans="2:8" x14ac:dyDescent="0.25">
      <c r="B22" s="7" t="s">
        <v>30</v>
      </c>
      <c r="C22" s="5"/>
      <c r="D22" s="5"/>
      <c r="E22" s="6"/>
      <c r="F22" s="33"/>
      <c r="G22" s="33"/>
      <c r="H22" s="33"/>
    </row>
    <row r="23" spans="2:8" x14ac:dyDescent="0.25">
      <c r="B23" s="35" t="s">
        <v>29</v>
      </c>
      <c r="C23" s="5"/>
      <c r="D23" s="5"/>
      <c r="E23" s="6"/>
      <c r="F23" s="33"/>
      <c r="G23" s="33"/>
      <c r="H23" s="33"/>
    </row>
    <row r="24" spans="2:8" x14ac:dyDescent="0.25">
      <c r="B24" s="7" t="s">
        <v>28</v>
      </c>
      <c r="C24" s="5"/>
      <c r="D24" s="5"/>
      <c r="E24" s="6"/>
      <c r="F24" s="33"/>
      <c r="G24" s="33"/>
      <c r="H24" s="33"/>
    </row>
    <row r="25" spans="2:8" x14ac:dyDescent="0.25">
      <c r="B25" s="35" t="s">
        <v>27</v>
      </c>
      <c r="C25" s="5"/>
      <c r="D25" s="5"/>
      <c r="E25" s="6"/>
      <c r="F25" s="33"/>
      <c r="G25" s="33"/>
      <c r="H25" s="33"/>
    </row>
    <row r="26" spans="2:8" x14ac:dyDescent="0.25">
      <c r="B26" s="12" t="s">
        <v>15</v>
      </c>
      <c r="C26" s="5"/>
      <c r="D26" s="5"/>
      <c r="E26" s="6"/>
      <c r="F26" s="33"/>
      <c r="G26" s="33"/>
      <c r="H26" s="33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5"/>
  <sheetViews>
    <sheetView tabSelected="1" topLeftCell="A49" workbookViewId="0">
      <selection activeCell="H54" sqref="H5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37.42578125" customWidth="1"/>
    <col min="6" max="6" width="25.28515625" style="117" customWidth="1"/>
    <col min="7" max="8" width="25.28515625" style="92" customWidth="1"/>
    <col min="9" max="10" width="15.7109375" customWidth="1"/>
  </cols>
  <sheetData>
    <row r="1" spans="2:10" ht="18" x14ac:dyDescent="0.25">
      <c r="B1" s="2"/>
      <c r="C1" s="2"/>
      <c r="D1" s="2"/>
      <c r="E1" s="2"/>
      <c r="F1" s="112"/>
      <c r="G1" s="90"/>
      <c r="H1" s="90"/>
      <c r="I1" s="3"/>
      <c r="J1" s="3"/>
    </row>
    <row r="2" spans="2:10" ht="18" customHeight="1" x14ac:dyDescent="0.25">
      <c r="B2" s="118" t="s">
        <v>10</v>
      </c>
      <c r="C2" s="169"/>
      <c r="D2" s="169"/>
      <c r="E2" s="169"/>
      <c r="F2" s="169"/>
      <c r="G2" s="169"/>
      <c r="H2" s="169"/>
      <c r="I2" s="169"/>
    </row>
    <row r="3" spans="2:10" ht="18" x14ac:dyDescent="0.25">
      <c r="B3" s="2"/>
      <c r="C3" s="2"/>
      <c r="D3" s="2"/>
      <c r="E3" s="2"/>
      <c r="F3" s="112"/>
      <c r="G3" s="90"/>
      <c r="H3" s="90"/>
      <c r="I3" s="3"/>
      <c r="J3" s="3"/>
    </row>
    <row r="4" spans="2:10" ht="15.75" x14ac:dyDescent="0.25">
      <c r="B4" s="170" t="s">
        <v>70</v>
      </c>
      <c r="C4" s="170"/>
      <c r="D4" s="170"/>
      <c r="E4" s="170"/>
      <c r="F4" s="170"/>
      <c r="G4" s="170"/>
      <c r="H4" s="170"/>
      <c r="I4" s="170"/>
    </row>
    <row r="5" spans="2:10" ht="18" x14ac:dyDescent="0.25">
      <c r="B5" s="20"/>
      <c r="C5" s="20"/>
      <c r="D5" s="20"/>
      <c r="E5" s="20"/>
      <c r="F5" s="112"/>
      <c r="G5" s="90"/>
      <c r="H5" s="90"/>
      <c r="I5" s="3"/>
      <c r="J5" s="3"/>
    </row>
    <row r="6" spans="2:10" ht="25.5" x14ac:dyDescent="0.25">
      <c r="B6" s="145" t="s">
        <v>6</v>
      </c>
      <c r="C6" s="146"/>
      <c r="D6" s="146"/>
      <c r="E6" s="147"/>
      <c r="F6" s="113" t="s">
        <v>51</v>
      </c>
      <c r="G6" s="91" t="s">
        <v>48</v>
      </c>
      <c r="H6" s="91" t="s">
        <v>166</v>
      </c>
      <c r="I6" s="47" t="s">
        <v>49</v>
      </c>
      <c r="J6" s="47" t="s">
        <v>49</v>
      </c>
    </row>
    <row r="7" spans="2:10" s="32" customFormat="1" ht="15.75" customHeight="1" x14ac:dyDescent="0.2">
      <c r="B7" s="171">
        <v>1</v>
      </c>
      <c r="C7" s="172"/>
      <c r="D7" s="172"/>
      <c r="E7" s="173"/>
      <c r="F7" s="114">
        <v>2</v>
      </c>
      <c r="G7" s="94">
        <v>3</v>
      </c>
      <c r="H7" s="94">
        <v>4</v>
      </c>
      <c r="I7" s="48" t="s">
        <v>46</v>
      </c>
      <c r="J7" s="48" t="s">
        <v>151</v>
      </c>
    </row>
    <row r="8" spans="2:10" s="50" customFormat="1" ht="30" customHeight="1" x14ac:dyDescent="0.2">
      <c r="B8" s="163" t="s">
        <v>121</v>
      </c>
      <c r="C8" s="164"/>
      <c r="D8" s="165"/>
      <c r="E8" s="70" t="s">
        <v>160</v>
      </c>
      <c r="F8" s="115">
        <v>753252</v>
      </c>
      <c r="G8" s="57">
        <v>862452</v>
      </c>
      <c r="H8" s="95">
        <v>711082.24</v>
      </c>
      <c r="I8" s="111">
        <f>H8/G8</f>
        <v>0.82448906142022971</v>
      </c>
      <c r="J8" s="111">
        <f>H8/F8</f>
        <v>0.94401639823060546</v>
      </c>
    </row>
    <row r="9" spans="2:10" s="50" customFormat="1" ht="30" customHeight="1" x14ac:dyDescent="0.2">
      <c r="B9" s="163" t="s">
        <v>122</v>
      </c>
      <c r="C9" s="164"/>
      <c r="D9" s="165"/>
      <c r="E9" s="70" t="s">
        <v>123</v>
      </c>
      <c r="F9" s="115">
        <v>708642</v>
      </c>
      <c r="G9" s="57">
        <v>706342</v>
      </c>
      <c r="H9" s="95">
        <v>698129.23</v>
      </c>
      <c r="I9" s="111">
        <f t="shared" ref="I9:I64" si="0">H9/G9</f>
        <v>0.98837281373612218</v>
      </c>
      <c r="J9" s="111">
        <f t="shared" ref="J9:J64" si="1">H9/F9</f>
        <v>0.98516490696289516</v>
      </c>
    </row>
    <row r="10" spans="2:10" s="50" customFormat="1" ht="30" customHeight="1" x14ac:dyDescent="0.2">
      <c r="B10" s="166" t="s">
        <v>124</v>
      </c>
      <c r="C10" s="167"/>
      <c r="D10" s="168"/>
      <c r="E10" s="71" t="s">
        <v>125</v>
      </c>
      <c r="F10" s="115">
        <v>21040</v>
      </c>
      <c r="G10" s="57">
        <v>19240</v>
      </c>
      <c r="H10" s="95">
        <v>2801.52</v>
      </c>
      <c r="I10" s="111">
        <f t="shared" si="0"/>
        <v>0.14560914760914762</v>
      </c>
      <c r="J10" s="111">
        <f t="shared" si="1"/>
        <v>0.13315209125475286</v>
      </c>
    </row>
    <row r="11" spans="2:10" s="50" customFormat="1" ht="30" customHeight="1" x14ac:dyDescent="0.2">
      <c r="B11" s="160">
        <v>3</v>
      </c>
      <c r="C11" s="161"/>
      <c r="D11" s="162"/>
      <c r="E11" s="62" t="s">
        <v>3</v>
      </c>
      <c r="F11" s="115">
        <v>21040</v>
      </c>
      <c r="G11" s="57">
        <v>19240</v>
      </c>
      <c r="H11" s="95">
        <v>2801.52</v>
      </c>
      <c r="I11" s="111">
        <f t="shared" si="0"/>
        <v>0.14560914760914762</v>
      </c>
      <c r="J11" s="111">
        <f t="shared" si="1"/>
        <v>0.13315209125475286</v>
      </c>
    </row>
    <row r="12" spans="2:10" s="50" customFormat="1" ht="30" customHeight="1" x14ac:dyDescent="0.2">
      <c r="B12" s="148">
        <v>32</v>
      </c>
      <c r="C12" s="155"/>
      <c r="D12" s="156"/>
      <c r="E12" s="62" t="s">
        <v>12</v>
      </c>
      <c r="F12" s="115">
        <v>21040</v>
      </c>
      <c r="G12" s="57">
        <v>19240</v>
      </c>
      <c r="H12" s="95">
        <v>2801.52</v>
      </c>
      <c r="I12" s="111">
        <f t="shared" si="0"/>
        <v>0.14560914760914762</v>
      </c>
      <c r="J12" s="111">
        <f t="shared" si="1"/>
        <v>0.13315209125475286</v>
      </c>
    </row>
    <row r="13" spans="2:10" s="50" customFormat="1" ht="30" customHeight="1" x14ac:dyDescent="0.2">
      <c r="B13" s="166" t="s">
        <v>126</v>
      </c>
      <c r="C13" s="164"/>
      <c r="D13" s="165"/>
      <c r="E13" s="70" t="s">
        <v>127</v>
      </c>
      <c r="F13" s="115">
        <v>69530</v>
      </c>
      <c r="G13" s="57">
        <v>69530</v>
      </c>
      <c r="H13" s="95">
        <v>98396.28</v>
      </c>
      <c r="I13" s="111">
        <f t="shared" si="0"/>
        <v>1.4151629512440673</v>
      </c>
      <c r="J13" s="111">
        <f t="shared" si="1"/>
        <v>1.4151629512440673</v>
      </c>
    </row>
    <row r="14" spans="2:10" s="50" customFormat="1" ht="30" customHeight="1" x14ac:dyDescent="0.2">
      <c r="B14" s="160">
        <v>3</v>
      </c>
      <c r="C14" s="161"/>
      <c r="D14" s="162"/>
      <c r="E14" s="62" t="s">
        <v>3</v>
      </c>
      <c r="F14" s="115">
        <v>69530</v>
      </c>
      <c r="G14" s="57">
        <v>69530</v>
      </c>
      <c r="H14" s="95">
        <v>98396.28</v>
      </c>
      <c r="I14" s="111">
        <f t="shared" si="0"/>
        <v>1.4151629512440673</v>
      </c>
      <c r="J14" s="111">
        <f t="shared" si="1"/>
        <v>1.4151629512440673</v>
      </c>
    </row>
    <row r="15" spans="2:10" s="50" customFormat="1" ht="30" customHeight="1" x14ac:dyDescent="0.2">
      <c r="B15" s="157">
        <v>32</v>
      </c>
      <c r="C15" s="158"/>
      <c r="D15" s="159"/>
      <c r="E15" s="71" t="s">
        <v>12</v>
      </c>
      <c r="F15" s="115">
        <v>69130</v>
      </c>
      <c r="G15" s="57">
        <v>69130</v>
      </c>
      <c r="H15" s="95">
        <v>97811.87</v>
      </c>
      <c r="I15" s="111">
        <f t="shared" si="0"/>
        <v>1.4148975842615361</v>
      </c>
      <c r="J15" s="111">
        <f t="shared" si="1"/>
        <v>1.4148975842615361</v>
      </c>
    </row>
    <row r="16" spans="2:10" s="50" customFormat="1" ht="30" customHeight="1" x14ac:dyDescent="0.2">
      <c r="B16" s="160">
        <v>34</v>
      </c>
      <c r="C16" s="161"/>
      <c r="D16" s="162"/>
      <c r="E16" s="62" t="s">
        <v>128</v>
      </c>
      <c r="F16" s="115">
        <v>400</v>
      </c>
      <c r="G16" s="57">
        <v>400</v>
      </c>
      <c r="H16" s="95">
        <v>584.41</v>
      </c>
      <c r="I16" s="111">
        <f t="shared" si="0"/>
        <v>1.461025</v>
      </c>
      <c r="J16" s="111">
        <f t="shared" si="1"/>
        <v>1.461025</v>
      </c>
    </row>
    <row r="17" spans="2:10" s="50" customFormat="1" ht="30" customHeight="1" x14ac:dyDescent="0.2">
      <c r="B17" s="154" t="s">
        <v>129</v>
      </c>
      <c r="C17" s="155"/>
      <c r="D17" s="156"/>
      <c r="E17" s="70" t="s">
        <v>130</v>
      </c>
      <c r="F17" s="115">
        <v>130</v>
      </c>
      <c r="G17" s="57">
        <v>130</v>
      </c>
      <c r="H17" s="95">
        <v>0</v>
      </c>
      <c r="I17" s="111">
        <f t="shared" si="0"/>
        <v>0</v>
      </c>
      <c r="J17" s="111">
        <f t="shared" si="1"/>
        <v>0</v>
      </c>
    </row>
    <row r="18" spans="2:10" s="50" customFormat="1" ht="30" customHeight="1" x14ac:dyDescent="0.2">
      <c r="B18" s="157">
        <v>3</v>
      </c>
      <c r="C18" s="158"/>
      <c r="D18" s="159"/>
      <c r="E18" s="71" t="s">
        <v>3</v>
      </c>
      <c r="F18" s="115">
        <v>130</v>
      </c>
      <c r="G18" s="57">
        <v>130</v>
      </c>
      <c r="H18" s="95">
        <v>0</v>
      </c>
      <c r="I18" s="111">
        <f t="shared" si="0"/>
        <v>0</v>
      </c>
      <c r="J18" s="111">
        <f t="shared" si="1"/>
        <v>0</v>
      </c>
    </row>
    <row r="19" spans="2:10" s="50" customFormat="1" ht="30" customHeight="1" x14ac:dyDescent="0.2">
      <c r="B19" s="160">
        <v>32</v>
      </c>
      <c r="C19" s="161"/>
      <c r="D19" s="162"/>
      <c r="E19" s="62" t="s">
        <v>12</v>
      </c>
      <c r="F19" s="115">
        <v>130</v>
      </c>
      <c r="G19" s="57">
        <v>130</v>
      </c>
      <c r="H19" s="95">
        <v>0</v>
      </c>
      <c r="I19" s="111">
        <f t="shared" si="0"/>
        <v>0</v>
      </c>
      <c r="J19" s="111">
        <f t="shared" si="1"/>
        <v>0</v>
      </c>
    </row>
    <row r="20" spans="2:10" s="50" customFormat="1" ht="30" customHeight="1" x14ac:dyDescent="0.25">
      <c r="B20" s="72" t="s">
        <v>131</v>
      </c>
      <c r="C20"/>
      <c r="D20" s="73" t="s">
        <v>132</v>
      </c>
      <c r="E20" s="70" t="s">
        <v>133</v>
      </c>
      <c r="F20" s="115">
        <v>28640</v>
      </c>
      <c r="G20" s="57">
        <v>28140</v>
      </c>
      <c r="H20" s="95">
        <v>19240.490000000002</v>
      </c>
      <c r="I20" s="111">
        <f t="shared" si="0"/>
        <v>0.68374164889836542</v>
      </c>
      <c r="J20" s="111">
        <f t="shared" si="1"/>
        <v>0.67180481843575424</v>
      </c>
    </row>
    <row r="21" spans="2:10" x14ac:dyDescent="0.25">
      <c r="B21" s="60">
        <v>3</v>
      </c>
      <c r="C21" s="61"/>
      <c r="D21" s="62"/>
      <c r="E21" s="62" t="s">
        <v>3</v>
      </c>
      <c r="F21" s="116">
        <v>28640</v>
      </c>
      <c r="G21" s="57">
        <v>28140</v>
      </c>
      <c r="H21" s="56">
        <v>19240.490000000002</v>
      </c>
      <c r="I21" s="111">
        <f t="shared" si="0"/>
        <v>0.68374164889836542</v>
      </c>
      <c r="J21" s="111">
        <f t="shared" si="1"/>
        <v>0.67180481843575424</v>
      </c>
    </row>
    <row r="22" spans="2:10" x14ac:dyDescent="0.25">
      <c r="B22" s="60">
        <v>32</v>
      </c>
      <c r="C22" s="61"/>
      <c r="D22" s="62"/>
      <c r="E22" s="62" t="s">
        <v>12</v>
      </c>
      <c r="F22" s="116">
        <v>28290</v>
      </c>
      <c r="G22" s="57">
        <v>27790</v>
      </c>
      <c r="H22" s="56">
        <v>19107.189999999999</v>
      </c>
      <c r="I22" s="111">
        <f t="shared" si="0"/>
        <v>0.68755631522130256</v>
      </c>
      <c r="J22" s="111">
        <f t="shared" si="1"/>
        <v>0.67540438317426643</v>
      </c>
    </row>
    <row r="23" spans="2:10" x14ac:dyDescent="0.25">
      <c r="B23" s="60">
        <v>34</v>
      </c>
      <c r="C23" s="61"/>
      <c r="D23" s="62"/>
      <c r="E23" s="62" t="s">
        <v>128</v>
      </c>
      <c r="F23" s="116">
        <v>350</v>
      </c>
      <c r="G23" s="57">
        <v>350</v>
      </c>
      <c r="H23" s="56">
        <v>133.30000000000001</v>
      </c>
      <c r="I23" s="111">
        <f t="shared" si="0"/>
        <v>0.38085714285714289</v>
      </c>
      <c r="J23" s="111">
        <f t="shared" si="1"/>
        <v>0.38085714285714289</v>
      </c>
    </row>
    <row r="24" spans="2:10" x14ac:dyDescent="0.25">
      <c r="B24" s="74"/>
      <c r="C24" s="75" t="s">
        <v>134</v>
      </c>
      <c r="D24" s="76"/>
      <c r="E24" s="70" t="s">
        <v>135</v>
      </c>
      <c r="F24" s="116">
        <v>589302</v>
      </c>
      <c r="G24" s="57">
        <v>589302</v>
      </c>
      <c r="H24" s="56">
        <v>577690.93999999994</v>
      </c>
      <c r="I24" s="111">
        <f t="shared" si="0"/>
        <v>0.98029692755157782</v>
      </c>
      <c r="J24" s="111">
        <f t="shared" si="1"/>
        <v>0.98029692755157782</v>
      </c>
    </row>
    <row r="25" spans="2:10" x14ac:dyDescent="0.25">
      <c r="B25" s="174">
        <v>3</v>
      </c>
      <c r="C25" s="175"/>
      <c r="D25" s="176"/>
      <c r="E25" s="62" t="s">
        <v>3</v>
      </c>
      <c r="F25" s="116">
        <v>589302</v>
      </c>
      <c r="G25" s="57">
        <v>589302</v>
      </c>
      <c r="H25" s="56">
        <v>577690.93999999994</v>
      </c>
      <c r="I25" s="111">
        <f t="shared" si="0"/>
        <v>0.98029692755157782</v>
      </c>
      <c r="J25" s="111">
        <f t="shared" si="1"/>
        <v>0.98029692755157782</v>
      </c>
    </row>
    <row r="26" spans="2:10" x14ac:dyDescent="0.25">
      <c r="B26" s="174">
        <v>31</v>
      </c>
      <c r="C26" s="175"/>
      <c r="D26" s="176"/>
      <c r="E26" s="62" t="s">
        <v>136</v>
      </c>
      <c r="F26" s="116">
        <v>585842</v>
      </c>
      <c r="G26" s="57">
        <v>585842</v>
      </c>
      <c r="H26" s="56">
        <v>575060.93000000005</v>
      </c>
      <c r="I26" s="111">
        <f t="shared" si="0"/>
        <v>0.98159730780654175</v>
      </c>
      <c r="J26" s="111">
        <f t="shared" si="1"/>
        <v>0.98159730780654175</v>
      </c>
    </row>
    <row r="27" spans="2:10" x14ac:dyDescent="0.25">
      <c r="B27" s="74">
        <v>32</v>
      </c>
      <c r="C27" s="78"/>
      <c r="D27" s="76"/>
      <c r="E27" s="62" t="s">
        <v>12</v>
      </c>
      <c r="F27" s="116">
        <v>3460</v>
      </c>
      <c r="G27" s="57">
        <v>3460</v>
      </c>
      <c r="H27" s="56">
        <v>2630.01</v>
      </c>
      <c r="I27" s="111">
        <f t="shared" si="0"/>
        <v>0.76011849710982671</v>
      </c>
      <c r="J27" s="111">
        <f t="shared" si="1"/>
        <v>0.76011849710982671</v>
      </c>
    </row>
    <row r="28" spans="2:10" x14ac:dyDescent="0.25">
      <c r="B28" s="74">
        <v>36</v>
      </c>
      <c r="C28" s="78"/>
      <c r="D28" s="76"/>
      <c r="E28" s="62" t="s">
        <v>137</v>
      </c>
      <c r="F28" s="116">
        <v>0</v>
      </c>
      <c r="G28" s="57">
        <v>0</v>
      </c>
      <c r="H28" s="56">
        <v>0</v>
      </c>
      <c r="I28" s="111" t="e">
        <f t="shared" si="0"/>
        <v>#DIV/0!</v>
      </c>
      <c r="J28" s="111" t="e">
        <f t="shared" si="1"/>
        <v>#DIV/0!</v>
      </c>
    </row>
    <row r="29" spans="2:10" x14ac:dyDescent="0.25">
      <c r="B29" s="177" t="s">
        <v>138</v>
      </c>
      <c r="C29" s="175"/>
      <c r="D29" s="176"/>
      <c r="E29" s="70" t="s">
        <v>139</v>
      </c>
      <c r="F29" s="116">
        <v>5110</v>
      </c>
      <c r="G29" s="57">
        <v>5110</v>
      </c>
      <c r="H29" s="56">
        <v>630</v>
      </c>
      <c r="I29" s="111">
        <f t="shared" si="0"/>
        <v>0.12328767123287671</v>
      </c>
      <c r="J29" s="111">
        <f t="shared" si="1"/>
        <v>0.12328767123287671</v>
      </c>
    </row>
    <row r="30" spans="2:10" x14ac:dyDescent="0.25">
      <c r="B30" s="177" t="s">
        <v>124</v>
      </c>
      <c r="C30" s="175"/>
      <c r="D30" s="176"/>
      <c r="E30" s="70" t="s">
        <v>125</v>
      </c>
      <c r="F30" s="116">
        <v>5110</v>
      </c>
      <c r="G30" s="57">
        <v>5110</v>
      </c>
      <c r="H30" s="56">
        <v>630</v>
      </c>
      <c r="I30" s="111">
        <f t="shared" si="0"/>
        <v>0.12328767123287671</v>
      </c>
      <c r="J30" s="111">
        <f t="shared" si="1"/>
        <v>0.12328767123287671</v>
      </c>
    </row>
    <row r="31" spans="2:10" x14ac:dyDescent="0.25">
      <c r="B31" s="74"/>
      <c r="C31" s="78">
        <v>3</v>
      </c>
      <c r="D31" s="76"/>
      <c r="E31" s="62" t="s">
        <v>3</v>
      </c>
      <c r="F31" s="116">
        <v>5110</v>
      </c>
      <c r="G31" s="57">
        <v>5110</v>
      </c>
      <c r="H31" s="56">
        <v>630</v>
      </c>
      <c r="I31" s="111">
        <f t="shared" si="0"/>
        <v>0.12328767123287671</v>
      </c>
      <c r="J31" s="111">
        <f t="shared" si="1"/>
        <v>0.12328767123287671</v>
      </c>
    </row>
    <row r="32" spans="2:10" x14ac:dyDescent="0.25">
      <c r="B32" s="174">
        <v>32</v>
      </c>
      <c r="C32" s="178"/>
      <c r="D32" s="179"/>
      <c r="E32" s="62" t="s">
        <v>12</v>
      </c>
      <c r="F32" s="116">
        <v>5110</v>
      </c>
      <c r="G32" s="57">
        <v>5110</v>
      </c>
      <c r="H32" s="56">
        <v>0</v>
      </c>
      <c r="I32" s="111">
        <f t="shared" si="0"/>
        <v>0</v>
      </c>
      <c r="J32" s="111">
        <f t="shared" si="1"/>
        <v>0</v>
      </c>
    </row>
    <row r="33" spans="2:10" x14ac:dyDescent="0.25">
      <c r="B33" s="77">
        <v>37</v>
      </c>
      <c r="C33" s="79"/>
      <c r="D33" s="80"/>
      <c r="E33" s="69" t="s">
        <v>152</v>
      </c>
      <c r="F33" s="116">
        <v>0</v>
      </c>
      <c r="G33" s="57">
        <v>0</v>
      </c>
      <c r="H33" s="56">
        <v>630</v>
      </c>
      <c r="I33" s="111" t="e">
        <f t="shared" si="0"/>
        <v>#DIV/0!</v>
      </c>
      <c r="J33" s="111" t="e">
        <f t="shared" si="1"/>
        <v>#DIV/0!</v>
      </c>
    </row>
    <row r="34" spans="2:10" x14ac:dyDescent="0.25">
      <c r="B34" s="177" t="s">
        <v>140</v>
      </c>
      <c r="C34" s="175"/>
      <c r="D34" s="176"/>
      <c r="E34" s="62" t="s">
        <v>141</v>
      </c>
      <c r="F34" s="116">
        <v>4110</v>
      </c>
      <c r="G34" s="57">
        <v>3810</v>
      </c>
      <c r="H34" s="56">
        <v>0</v>
      </c>
      <c r="I34" s="111">
        <f t="shared" si="0"/>
        <v>0</v>
      </c>
      <c r="J34" s="111">
        <f t="shared" si="1"/>
        <v>0</v>
      </c>
    </row>
    <row r="35" spans="2:10" x14ac:dyDescent="0.25">
      <c r="B35" s="177" t="s">
        <v>124</v>
      </c>
      <c r="C35" s="175"/>
      <c r="D35" s="176"/>
      <c r="E35" s="70" t="s">
        <v>125</v>
      </c>
      <c r="F35" s="116">
        <v>4110</v>
      </c>
      <c r="G35" s="57">
        <v>3810</v>
      </c>
      <c r="H35" s="56">
        <v>0</v>
      </c>
      <c r="I35" s="111">
        <f t="shared" si="0"/>
        <v>0</v>
      </c>
      <c r="J35" s="111">
        <f t="shared" si="1"/>
        <v>0</v>
      </c>
    </row>
    <row r="36" spans="2:10" x14ac:dyDescent="0.25">
      <c r="B36" s="174">
        <v>4</v>
      </c>
      <c r="C36" s="178"/>
      <c r="D36" s="179"/>
      <c r="E36" s="62" t="s">
        <v>5</v>
      </c>
      <c r="F36" s="116">
        <v>4110</v>
      </c>
      <c r="G36" s="57">
        <v>3810</v>
      </c>
      <c r="H36" s="56">
        <v>0</v>
      </c>
      <c r="I36" s="111">
        <f t="shared" si="0"/>
        <v>0</v>
      </c>
      <c r="J36" s="111">
        <f t="shared" si="1"/>
        <v>0</v>
      </c>
    </row>
    <row r="37" spans="2:10" ht="25.5" x14ac:dyDescent="0.25">
      <c r="B37" s="160">
        <v>42</v>
      </c>
      <c r="C37" s="161"/>
      <c r="D37" s="162"/>
      <c r="E37" s="62" t="s">
        <v>105</v>
      </c>
      <c r="F37" s="116">
        <v>4110</v>
      </c>
      <c r="G37" s="57">
        <v>3810</v>
      </c>
      <c r="H37" s="56">
        <v>0</v>
      </c>
      <c r="I37" s="111">
        <f t="shared" si="0"/>
        <v>0</v>
      </c>
      <c r="J37" s="111">
        <f t="shared" si="1"/>
        <v>0</v>
      </c>
    </row>
    <row r="38" spans="2:10" ht="25.5" x14ac:dyDescent="0.25">
      <c r="B38" s="177" t="s">
        <v>122</v>
      </c>
      <c r="C38" s="175"/>
      <c r="D38" s="176"/>
      <c r="E38" s="70" t="s">
        <v>142</v>
      </c>
      <c r="F38" s="116">
        <v>34360</v>
      </c>
      <c r="G38" s="57">
        <v>146530</v>
      </c>
      <c r="H38" s="56">
        <v>10859.04</v>
      </c>
      <c r="I38" s="111">
        <f t="shared" si="0"/>
        <v>7.4107964239404911E-2</v>
      </c>
      <c r="J38" s="111">
        <f t="shared" si="1"/>
        <v>0.3160372526193248</v>
      </c>
    </row>
    <row r="39" spans="2:10" x14ac:dyDescent="0.25">
      <c r="B39" s="157" t="s">
        <v>143</v>
      </c>
      <c r="C39" s="158"/>
      <c r="D39" s="159"/>
      <c r="E39" s="81" t="s">
        <v>125</v>
      </c>
      <c r="F39" s="116">
        <v>25230</v>
      </c>
      <c r="G39" s="57">
        <v>135230</v>
      </c>
      <c r="H39" s="56">
        <v>4871.2</v>
      </c>
      <c r="I39" s="111">
        <f t="shared" si="0"/>
        <v>3.6021592841825038E-2</v>
      </c>
      <c r="J39" s="111">
        <f t="shared" si="1"/>
        <v>0.19307173999207292</v>
      </c>
    </row>
    <row r="40" spans="2:10" x14ac:dyDescent="0.25">
      <c r="B40" s="160">
        <v>3</v>
      </c>
      <c r="C40" s="161"/>
      <c r="D40" s="162"/>
      <c r="E40" s="62" t="s">
        <v>3</v>
      </c>
      <c r="F40" s="116">
        <v>2390</v>
      </c>
      <c r="G40" s="57">
        <v>2390</v>
      </c>
      <c r="H40" s="56">
        <v>4658.75</v>
      </c>
      <c r="I40" s="111">
        <f t="shared" si="0"/>
        <v>1.9492677824267783</v>
      </c>
      <c r="J40" s="111">
        <f t="shared" si="1"/>
        <v>1.9492677824267783</v>
      </c>
    </row>
    <row r="41" spans="2:10" x14ac:dyDescent="0.25">
      <c r="B41" s="148">
        <v>32</v>
      </c>
      <c r="C41" s="155"/>
      <c r="D41" s="156"/>
      <c r="E41" s="62" t="s">
        <v>12</v>
      </c>
      <c r="F41" s="116">
        <v>2390</v>
      </c>
      <c r="G41" s="57">
        <v>2390</v>
      </c>
      <c r="H41" s="56">
        <v>4658.75</v>
      </c>
      <c r="I41" s="111">
        <f t="shared" si="0"/>
        <v>1.9492677824267783</v>
      </c>
      <c r="J41" s="111">
        <f t="shared" si="1"/>
        <v>1.9492677824267783</v>
      </c>
    </row>
    <row r="42" spans="2:10" x14ac:dyDescent="0.25">
      <c r="B42" s="180">
        <v>4</v>
      </c>
      <c r="C42" s="181"/>
      <c r="D42" s="182"/>
      <c r="E42" s="63" t="s">
        <v>144</v>
      </c>
      <c r="F42" s="116">
        <v>22840</v>
      </c>
      <c r="G42" s="57">
        <v>132840</v>
      </c>
      <c r="H42" s="56">
        <v>212.45</v>
      </c>
      <c r="I42" s="111">
        <f t="shared" si="0"/>
        <v>1.5992923818127069E-3</v>
      </c>
      <c r="J42" s="111">
        <f t="shared" si="1"/>
        <v>9.3016637478108583E-3</v>
      </c>
    </row>
    <row r="43" spans="2:10" ht="25.5" x14ac:dyDescent="0.25">
      <c r="B43" s="180">
        <v>42</v>
      </c>
      <c r="C43" s="181"/>
      <c r="D43" s="182"/>
      <c r="E43" s="63" t="s">
        <v>145</v>
      </c>
      <c r="F43" s="116">
        <v>22840</v>
      </c>
      <c r="G43" s="57">
        <v>132840</v>
      </c>
      <c r="H43" s="56">
        <v>212.45</v>
      </c>
      <c r="I43" s="111">
        <f t="shared" si="0"/>
        <v>1.5992923818127069E-3</v>
      </c>
      <c r="J43" s="111">
        <f t="shared" si="1"/>
        <v>9.3016637478108583E-3</v>
      </c>
    </row>
    <row r="44" spans="2:10" ht="25.5" x14ac:dyDescent="0.25">
      <c r="B44" s="183" t="s">
        <v>146</v>
      </c>
      <c r="C44" s="184"/>
      <c r="D44" s="184"/>
      <c r="E44" s="70" t="s">
        <v>127</v>
      </c>
      <c r="F44" s="116">
        <v>6840</v>
      </c>
      <c r="G44" s="57">
        <v>8510</v>
      </c>
      <c r="H44" s="56">
        <v>2602.5</v>
      </c>
      <c r="I44" s="111">
        <f t="shared" si="0"/>
        <v>0.30581668625146885</v>
      </c>
      <c r="J44" s="111">
        <f t="shared" si="1"/>
        <v>0.38048245614035087</v>
      </c>
    </row>
    <row r="45" spans="2:10" x14ac:dyDescent="0.25">
      <c r="B45" s="185">
        <v>4</v>
      </c>
      <c r="C45" s="185"/>
      <c r="D45" s="185"/>
      <c r="E45" s="85" t="s">
        <v>5</v>
      </c>
      <c r="F45" s="116">
        <v>6840</v>
      </c>
      <c r="G45" s="57">
        <v>8510</v>
      </c>
      <c r="H45" s="56">
        <v>2602.5</v>
      </c>
      <c r="I45" s="111">
        <f t="shared" si="0"/>
        <v>0.30581668625146885</v>
      </c>
      <c r="J45" s="111">
        <f t="shared" si="1"/>
        <v>0.38048245614035087</v>
      </c>
    </row>
    <row r="46" spans="2:10" ht="25.5" x14ac:dyDescent="0.25">
      <c r="B46" s="185">
        <v>42</v>
      </c>
      <c r="C46" s="185"/>
      <c r="D46" s="185"/>
      <c r="E46" s="63" t="s">
        <v>105</v>
      </c>
      <c r="F46" s="116">
        <v>6840</v>
      </c>
      <c r="G46" s="57">
        <v>8510</v>
      </c>
      <c r="H46" s="56">
        <v>2602.5</v>
      </c>
      <c r="I46" s="111">
        <f t="shared" si="0"/>
        <v>0.30581668625146885</v>
      </c>
      <c r="J46" s="111">
        <f t="shared" si="1"/>
        <v>0.38048245614035087</v>
      </c>
    </row>
    <row r="47" spans="2:10" x14ac:dyDescent="0.25">
      <c r="B47" s="186" t="s">
        <v>147</v>
      </c>
      <c r="C47" s="186"/>
      <c r="D47" s="186"/>
      <c r="E47" s="63" t="s">
        <v>133</v>
      </c>
      <c r="F47" s="116">
        <v>1890</v>
      </c>
      <c r="G47" s="57">
        <v>2390</v>
      </c>
      <c r="H47" s="56">
        <v>3385.34</v>
      </c>
      <c r="I47" s="111">
        <f t="shared" si="0"/>
        <v>1.4164602510460251</v>
      </c>
      <c r="J47" s="111">
        <f t="shared" si="1"/>
        <v>1.7911851851851852</v>
      </c>
    </row>
    <row r="48" spans="2:10" x14ac:dyDescent="0.25">
      <c r="B48" s="185">
        <v>4</v>
      </c>
      <c r="C48" s="185"/>
      <c r="D48" s="185"/>
      <c r="E48" s="85" t="s">
        <v>5</v>
      </c>
      <c r="F48" s="116">
        <v>1890</v>
      </c>
      <c r="G48" s="57">
        <v>2390</v>
      </c>
      <c r="H48" s="56">
        <v>3385.34</v>
      </c>
      <c r="I48" s="111">
        <f t="shared" si="0"/>
        <v>1.4164602510460251</v>
      </c>
      <c r="J48" s="111">
        <f t="shared" si="1"/>
        <v>1.7911851851851852</v>
      </c>
    </row>
    <row r="49" spans="2:10" ht="25.5" x14ac:dyDescent="0.25">
      <c r="B49" s="185">
        <v>42</v>
      </c>
      <c r="C49" s="185"/>
      <c r="D49" s="185"/>
      <c r="E49" s="63" t="s">
        <v>105</v>
      </c>
      <c r="F49" s="116">
        <v>1890</v>
      </c>
      <c r="G49" s="57">
        <v>2390</v>
      </c>
      <c r="H49" s="56">
        <v>3385.34</v>
      </c>
      <c r="I49" s="111">
        <f t="shared" si="0"/>
        <v>1.4164602510460251</v>
      </c>
      <c r="J49" s="111">
        <f t="shared" si="1"/>
        <v>1.7911851851851852</v>
      </c>
    </row>
    <row r="50" spans="2:10" x14ac:dyDescent="0.25">
      <c r="B50" s="186" t="s">
        <v>134</v>
      </c>
      <c r="C50" s="185"/>
      <c r="D50" s="185"/>
      <c r="E50" s="33" t="s">
        <v>135</v>
      </c>
      <c r="F50" s="116">
        <v>400</v>
      </c>
      <c r="G50" s="56">
        <v>400</v>
      </c>
      <c r="H50" s="56">
        <v>0</v>
      </c>
      <c r="I50" s="111">
        <f t="shared" si="0"/>
        <v>0</v>
      </c>
      <c r="J50" s="111">
        <f t="shared" si="1"/>
        <v>0</v>
      </c>
    </row>
    <row r="51" spans="2:10" x14ac:dyDescent="0.25">
      <c r="B51" s="185">
        <v>4</v>
      </c>
      <c r="C51" s="185"/>
      <c r="D51" s="185"/>
      <c r="E51" s="85" t="s">
        <v>5</v>
      </c>
      <c r="F51" s="116">
        <v>400</v>
      </c>
      <c r="G51" s="56">
        <v>400</v>
      </c>
      <c r="H51" s="56">
        <v>0</v>
      </c>
      <c r="I51" s="111">
        <f t="shared" si="0"/>
        <v>0</v>
      </c>
      <c r="J51" s="111">
        <f t="shared" si="1"/>
        <v>0</v>
      </c>
    </row>
    <row r="52" spans="2:10" ht="25.5" x14ac:dyDescent="0.25">
      <c r="B52" s="185">
        <v>42</v>
      </c>
      <c r="C52" s="185"/>
      <c r="D52" s="185"/>
      <c r="E52" s="63" t="s">
        <v>105</v>
      </c>
      <c r="F52" s="116">
        <v>400</v>
      </c>
      <c r="G52" s="56">
        <v>400</v>
      </c>
      <c r="H52" s="56">
        <v>0</v>
      </c>
      <c r="I52" s="111">
        <f t="shared" si="0"/>
        <v>0</v>
      </c>
      <c r="J52" s="111">
        <f t="shared" si="1"/>
        <v>0</v>
      </c>
    </row>
    <row r="53" spans="2:10" x14ac:dyDescent="0.25">
      <c r="B53" s="82" t="s">
        <v>153</v>
      </c>
      <c r="C53" s="83"/>
      <c r="D53" s="84"/>
      <c r="E53" s="63"/>
      <c r="F53" s="116"/>
      <c r="G53" s="56"/>
      <c r="H53" s="56">
        <v>0</v>
      </c>
      <c r="I53" s="111" t="e">
        <f t="shared" si="0"/>
        <v>#DIV/0!</v>
      </c>
      <c r="J53" s="111" t="e">
        <f t="shared" si="1"/>
        <v>#DIV/0!</v>
      </c>
    </row>
    <row r="54" spans="2:10" ht="45" x14ac:dyDescent="0.25">
      <c r="B54" s="177" t="s">
        <v>138</v>
      </c>
      <c r="C54" s="175"/>
      <c r="D54" s="176"/>
      <c r="E54" s="86" t="s">
        <v>148</v>
      </c>
      <c r="F54" s="116">
        <v>660</v>
      </c>
      <c r="G54" s="56">
        <v>660</v>
      </c>
      <c r="H54" s="56">
        <v>500.01</v>
      </c>
      <c r="I54" s="111">
        <f t="shared" si="0"/>
        <v>0.75759090909090909</v>
      </c>
      <c r="J54" s="111">
        <f t="shared" si="1"/>
        <v>0.75759090909090909</v>
      </c>
    </row>
    <row r="55" spans="2:10" x14ac:dyDescent="0.25">
      <c r="B55" s="157" t="s">
        <v>143</v>
      </c>
      <c r="C55" s="158"/>
      <c r="D55" s="159"/>
      <c r="E55" s="81" t="s">
        <v>125</v>
      </c>
      <c r="F55" s="116">
        <v>660</v>
      </c>
      <c r="G55" s="56">
        <v>660</v>
      </c>
      <c r="H55" s="56">
        <v>500</v>
      </c>
      <c r="I55" s="111">
        <f t="shared" si="0"/>
        <v>0.75757575757575757</v>
      </c>
      <c r="J55" s="111">
        <f t="shared" si="1"/>
        <v>0.75757575757575757</v>
      </c>
    </row>
    <row r="56" spans="2:10" x14ac:dyDescent="0.25">
      <c r="B56" s="160">
        <v>3</v>
      </c>
      <c r="C56" s="161"/>
      <c r="D56" s="162"/>
      <c r="E56" s="62" t="s">
        <v>3</v>
      </c>
      <c r="F56" s="116">
        <v>660</v>
      </c>
      <c r="G56" s="56">
        <v>660</v>
      </c>
      <c r="H56" s="56">
        <v>500.01</v>
      </c>
      <c r="I56" s="111">
        <f t="shared" si="0"/>
        <v>0.75759090909090909</v>
      </c>
      <c r="J56" s="111">
        <f t="shared" si="1"/>
        <v>0.75759090909090909</v>
      </c>
    </row>
    <row r="57" spans="2:10" x14ac:dyDescent="0.25">
      <c r="B57" s="148">
        <v>32</v>
      </c>
      <c r="C57" s="155"/>
      <c r="D57" s="156"/>
      <c r="E57" s="62" t="s">
        <v>12</v>
      </c>
      <c r="F57" s="116">
        <v>660</v>
      </c>
      <c r="G57" s="56">
        <v>660</v>
      </c>
      <c r="H57" s="56">
        <v>500.01</v>
      </c>
      <c r="I57" s="111">
        <f t="shared" si="0"/>
        <v>0.75759090909090909</v>
      </c>
      <c r="J57" s="111">
        <f t="shared" si="1"/>
        <v>0.75759090909090909</v>
      </c>
    </row>
    <row r="58" spans="2:10" x14ac:dyDescent="0.25">
      <c r="B58" s="151" t="s">
        <v>161</v>
      </c>
      <c r="C58" s="152"/>
      <c r="D58" s="153"/>
      <c r="E58" s="110" t="s">
        <v>155</v>
      </c>
      <c r="F58" s="116">
        <v>370</v>
      </c>
      <c r="G58" s="56">
        <v>0</v>
      </c>
      <c r="H58" s="56">
        <v>386.46</v>
      </c>
      <c r="I58" s="111" t="e">
        <f t="shared" si="0"/>
        <v>#DIV/0!</v>
      </c>
      <c r="J58" s="111">
        <f t="shared" si="1"/>
        <v>1.0444864864864865</v>
      </c>
    </row>
    <row r="59" spans="2:10" x14ac:dyDescent="0.25">
      <c r="B59" s="148" t="s">
        <v>156</v>
      </c>
      <c r="C59" s="149"/>
      <c r="D59" s="150"/>
      <c r="E59" s="33" t="s">
        <v>125</v>
      </c>
      <c r="F59" s="116">
        <v>80</v>
      </c>
      <c r="G59" s="56">
        <v>0</v>
      </c>
      <c r="H59" s="56">
        <v>95.01</v>
      </c>
      <c r="I59" s="111" t="e">
        <f t="shared" si="0"/>
        <v>#DIV/0!</v>
      </c>
      <c r="J59" s="111">
        <f t="shared" si="1"/>
        <v>1.1876250000000002</v>
      </c>
    </row>
    <row r="60" spans="2:10" x14ac:dyDescent="0.25">
      <c r="B60" s="148">
        <v>3</v>
      </c>
      <c r="C60" s="149"/>
      <c r="D60" s="150"/>
      <c r="E60" s="33" t="s">
        <v>157</v>
      </c>
      <c r="F60" s="116">
        <v>80</v>
      </c>
      <c r="G60" s="56">
        <v>0</v>
      </c>
      <c r="H60" s="56">
        <v>95</v>
      </c>
      <c r="I60" s="111" t="e">
        <f t="shared" si="0"/>
        <v>#DIV/0!</v>
      </c>
      <c r="J60" s="111">
        <f t="shared" si="1"/>
        <v>1.1875</v>
      </c>
    </row>
    <row r="61" spans="2:10" x14ac:dyDescent="0.25">
      <c r="B61" s="148">
        <v>38</v>
      </c>
      <c r="C61" s="149"/>
      <c r="D61" s="150"/>
      <c r="E61" s="33" t="s">
        <v>158</v>
      </c>
      <c r="F61" s="116">
        <v>80</v>
      </c>
      <c r="G61" s="56">
        <v>0</v>
      </c>
      <c r="H61" s="56">
        <v>95.01</v>
      </c>
      <c r="I61" s="111" t="e">
        <f t="shared" si="0"/>
        <v>#DIV/0!</v>
      </c>
      <c r="J61" s="111">
        <f t="shared" si="1"/>
        <v>1.1876250000000002</v>
      </c>
    </row>
    <row r="62" spans="2:10" x14ac:dyDescent="0.25">
      <c r="B62" s="148" t="s">
        <v>134</v>
      </c>
      <c r="C62" s="149"/>
      <c r="D62" s="150"/>
      <c r="E62" s="33" t="s">
        <v>159</v>
      </c>
      <c r="F62" s="116">
        <v>290</v>
      </c>
      <c r="G62" s="56">
        <v>0</v>
      </c>
      <c r="H62" s="56">
        <v>294.42</v>
      </c>
      <c r="I62" s="111" t="e">
        <f t="shared" si="0"/>
        <v>#DIV/0!</v>
      </c>
      <c r="J62" s="111">
        <f t="shared" si="1"/>
        <v>1.015241379310345</v>
      </c>
    </row>
    <row r="63" spans="2:10" x14ac:dyDescent="0.25">
      <c r="B63" s="148">
        <v>3</v>
      </c>
      <c r="C63" s="149"/>
      <c r="D63" s="150"/>
      <c r="E63" s="33" t="s">
        <v>3</v>
      </c>
      <c r="F63" s="116">
        <v>290</v>
      </c>
      <c r="G63" s="56">
        <v>0</v>
      </c>
      <c r="H63" s="56">
        <v>291.42</v>
      </c>
      <c r="I63" s="111" t="e">
        <f t="shared" si="0"/>
        <v>#DIV/0!</v>
      </c>
      <c r="J63" s="111">
        <f t="shared" si="1"/>
        <v>1.0048965517241379</v>
      </c>
    </row>
    <row r="64" spans="2:10" x14ac:dyDescent="0.25">
      <c r="B64" s="148">
        <v>38</v>
      </c>
      <c r="C64" s="149"/>
      <c r="D64" s="150"/>
      <c r="E64" s="33" t="s">
        <v>158</v>
      </c>
      <c r="F64" s="116">
        <v>290</v>
      </c>
      <c r="G64" s="56">
        <v>0</v>
      </c>
      <c r="H64" s="56">
        <v>291.42</v>
      </c>
      <c r="I64" s="111" t="e">
        <f t="shared" si="0"/>
        <v>#DIV/0!</v>
      </c>
      <c r="J64" s="111">
        <f t="shared" si="1"/>
        <v>1.0048965517241379</v>
      </c>
    </row>
    <row r="65" spans="2:10" x14ac:dyDescent="0.25">
      <c r="B65" s="148"/>
      <c r="C65" s="149"/>
      <c r="D65" s="150"/>
      <c r="E65" s="33"/>
      <c r="F65" s="116"/>
      <c r="G65" s="56"/>
      <c r="H65" s="56"/>
      <c r="I65" s="33"/>
      <c r="J65" s="33"/>
    </row>
  </sheetData>
  <mergeCells count="52">
    <mergeCell ref="B55:D55"/>
    <mergeCell ref="B56:D56"/>
    <mergeCell ref="B57:D57"/>
    <mergeCell ref="B49:D49"/>
    <mergeCell ref="B50:D50"/>
    <mergeCell ref="B51:D51"/>
    <mergeCell ref="B52:D52"/>
    <mergeCell ref="B54:D54"/>
    <mergeCell ref="B44:D44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25:D25"/>
    <mergeCell ref="B26:D26"/>
    <mergeCell ref="B29:D29"/>
    <mergeCell ref="B30:D30"/>
    <mergeCell ref="B32:D32"/>
    <mergeCell ref="B2:I2"/>
    <mergeCell ref="B4:I4"/>
    <mergeCell ref="B6:E6"/>
    <mergeCell ref="B7:E7"/>
    <mergeCell ref="B8:D8"/>
    <mergeCell ref="B17:D17"/>
    <mergeCell ref="B18:D18"/>
    <mergeCell ref="B19:D19"/>
    <mergeCell ref="B9:D9"/>
    <mergeCell ref="B10:D10"/>
    <mergeCell ref="B15:D15"/>
    <mergeCell ref="B11:D11"/>
    <mergeCell ref="B16:D16"/>
    <mergeCell ref="B14:D14"/>
    <mergeCell ref="B12:D12"/>
    <mergeCell ref="B13:D13"/>
    <mergeCell ref="B62:D62"/>
    <mergeCell ref="B63:D63"/>
    <mergeCell ref="B64:D64"/>
    <mergeCell ref="B65:D65"/>
    <mergeCell ref="B58:D58"/>
    <mergeCell ref="B59:D59"/>
    <mergeCell ref="B60:D60"/>
    <mergeCell ref="B61:D61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2023-07-25T14:50:53Z</cp:lastPrinted>
  <dcterms:created xsi:type="dcterms:W3CDTF">2022-08-12T12:51:27Z</dcterms:created>
  <dcterms:modified xsi:type="dcterms:W3CDTF">2024-03-11T13:33:45Z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